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25" yWindow="-75" windowWidth="12600" windowHeight="12345" tabRatio="414"/>
  </bookViews>
  <sheets>
    <sheet name="Analyse" sheetId="1" r:id="rId1"/>
    <sheet name="Combinaties" sheetId="5" r:id="rId2"/>
    <sheet name="Aantal per systeem" sheetId="2" r:id="rId3"/>
    <sheet name="Retribueerbaar" sheetId="3" r:id="rId4"/>
    <sheet name="Complexeprogrammas" sheetId="4" r:id="rId5"/>
  </sheets>
  <calcPr calcId="145621" concurrentCalc="0"/>
</workbook>
</file>

<file path=xl/calcChain.xml><?xml version="1.0" encoding="utf-8"?>
<calcChain xmlns="http://schemas.openxmlformats.org/spreadsheetml/2006/main">
  <c r="AD119" i="1" l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6" i="1"/>
  <c r="AE6" i="1"/>
  <c r="AF6" i="1"/>
  <c r="AD7" i="1"/>
  <c r="AE7" i="1"/>
  <c r="AF7" i="1"/>
  <c r="AD8" i="1"/>
  <c r="AE8" i="1"/>
  <c r="AF8" i="1"/>
  <c r="AD9" i="1"/>
  <c r="AE9" i="1"/>
  <c r="AF9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103" i="1"/>
  <c r="AE103" i="1"/>
  <c r="AF103" i="1"/>
  <c r="AD104" i="1"/>
  <c r="AE104" i="1"/>
  <c r="AF104" i="1"/>
  <c r="AD155" i="1"/>
  <c r="AE155" i="1"/>
  <c r="AF155" i="1"/>
  <c r="AD156" i="1"/>
  <c r="AE156" i="1"/>
  <c r="AF156" i="1"/>
  <c r="AD157" i="1"/>
  <c r="AE157" i="1"/>
  <c r="AF157" i="1"/>
  <c r="AD158" i="1"/>
  <c r="AE158" i="1"/>
  <c r="AF158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D148" i="1"/>
  <c r="AE148" i="1"/>
  <c r="AF148" i="1"/>
  <c r="AD149" i="1"/>
  <c r="AE149" i="1"/>
  <c r="AF149" i="1"/>
  <c r="AD150" i="1"/>
  <c r="AE150" i="1"/>
  <c r="AF150" i="1"/>
  <c r="AD151" i="1"/>
  <c r="AE151" i="1"/>
  <c r="AF151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152" i="1"/>
  <c r="AE152" i="1"/>
  <c r="AF152" i="1"/>
  <c r="AD153" i="1"/>
  <c r="AE153" i="1"/>
  <c r="AF153" i="1"/>
  <c r="AD154" i="1"/>
  <c r="AE154" i="1"/>
  <c r="AF154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21" i="1"/>
  <c r="AE21" i="1"/>
  <c r="AF21" i="1"/>
  <c r="AD22" i="1"/>
  <c r="AE22" i="1"/>
  <c r="AF22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2" i="1"/>
  <c r="AE132" i="1"/>
  <c r="AF132" i="1"/>
  <c r="AD133" i="1"/>
  <c r="AE133" i="1"/>
  <c r="AF133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117" i="1"/>
  <c r="AE117" i="1"/>
  <c r="AF117" i="1"/>
  <c r="AD118" i="1"/>
  <c r="AE118" i="1"/>
  <c r="AF118" i="1"/>
  <c r="P71" i="1"/>
  <c r="P72" i="1"/>
  <c r="P73" i="1"/>
  <c r="P74" i="1"/>
  <c r="P75" i="1"/>
  <c r="P76" i="1"/>
  <c r="P77" i="1"/>
  <c r="P78" i="1"/>
  <c r="P79" i="1"/>
  <c r="P80" i="1"/>
  <c r="P117" i="1"/>
  <c r="P118" i="1"/>
  <c r="P119" i="1"/>
  <c r="P120" i="1"/>
  <c r="P121" i="1"/>
  <c r="P122" i="1"/>
  <c r="P123" i="1"/>
  <c r="P37" i="1"/>
  <c r="P38" i="1"/>
  <c r="P39" i="1"/>
  <c r="P40" i="1"/>
  <c r="P6" i="1"/>
  <c r="P7" i="1"/>
  <c r="P8" i="1"/>
  <c r="P9" i="1"/>
  <c r="P32" i="1"/>
  <c r="P33" i="1"/>
  <c r="P34" i="1"/>
  <c r="P35" i="1"/>
  <c r="P36" i="1"/>
  <c r="P103" i="1"/>
  <c r="P104" i="1"/>
  <c r="P155" i="1"/>
  <c r="P156" i="1"/>
  <c r="P157" i="1"/>
  <c r="P158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05" i="1"/>
  <c r="P106" i="1"/>
  <c r="P107" i="1"/>
  <c r="P108" i="1"/>
  <c r="P109" i="1"/>
  <c r="P110" i="1"/>
  <c r="P111" i="1"/>
  <c r="P17" i="1"/>
  <c r="P18" i="1"/>
  <c r="P19" i="1"/>
  <c r="P20" i="1"/>
  <c r="P152" i="1"/>
  <c r="P153" i="1"/>
  <c r="P154" i="1"/>
  <c r="P23" i="1"/>
  <c r="P24" i="1"/>
  <c r="P25" i="1"/>
  <c r="P26" i="1"/>
  <c r="P27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112" i="1"/>
  <c r="P113" i="1"/>
  <c r="P114" i="1"/>
  <c r="P115" i="1"/>
  <c r="P116" i="1"/>
  <c r="P21" i="1"/>
  <c r="P22" i="1"/>
  <c r="P124" i="1"/>
  <c r="P125" i="1"/>
  <c r="P126" i="1"/>
  <c r="P127" i="1"/>
  <c r="P128" i="1"/>
  <c r="P129" i="1"/>
  <c r="P130" i="1"/>
  <c r="P131" i="1"/>
  <c r="P132" i="1"/>
  <c r="P133" i="1"/>
  <c r="P28" i="1"/>
  <c r="P29" i="1"/>
  <c r="P30" i="1"/>
  <c r="P31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11" i="1"/>
  <c r="P12" i="1"/>
  <c r="P13" i="1"/>
  <c r="P14" i="1"/>
  <c r="P15" i="1"/>
  <c r="P16" i="1"/>
  <c r="P99" i="1"/>
  <c r="P100" i="1"/>
  <c r="P101" i="1"/>
  <c r="P102" i="1"/>
  <c r="P69" i="1"/>
  <c r="P70" i="1"/>
  <c r="P10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1" i="4"/>
  <c r="T74" i="1"/>
  <c r="T75" i="1"/>
  <c r="T76" i="1"/>
  <c r="T77" i="1"/>
  <c r="T78" i="1"/>
  <c r="T79" i="1"/>
  <c r="T80" i="1"/>
  <c r="T117" i="1"/>
  <c r="T118" i="1"/>
  <c r="T119" i="1"/>
  <c r="T120" i="1"/>
  <c r="T121" i="1"/>
  <c r="T122" i="1"/>
  <c r="T123" i="1"/>
  <c r="T37" i="1"/>
  <c r="T38" i="1"/>
  <c r="T39" i="1"/>
  <c r="T40" i="1"/>
  <c r="T6" i="1"/>
  <c r="T7" i="1"/>
  <c r="T8" i="1"/>
  <c r="T9" i="1"/>
  <c r="T32" i="1"/>
  <c r="T33" i="1"/>
  <c r="T34" i="1"/>
  <c r="T35" i="1"/>
  <c r="T36" i="1"/>
  <c r="T103" i="1"/>
  <c r="T104" i="1"/>
  <c r="T155" i="1"/>
  <c r="T156" i="1"/>
  <c r="T157" i="1"/>
  <c r="T158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05" i="1"/>
  <c r="T106" i="1"/>
  <c r="T107" i="1"/>
  <c r="T108" i="1"/>
  <c r="T109" i="1"/>
  <c r="T110" i="1"/>
  <c r="T111" i="1"/>
  <c r="T17" i="1"/>
  <c r="T18" i="1"/>
  <c r="T19" i="1"/>
  <c r="T20" i="1"/>
  <c r="T152" i="1"/>
  <c r="T153" i="1"/>
  <c r="T154" i="1"/>
  <c r="T23" i="1"/>
  <c r="T24" i="1"/>
  <c r="T25" i="1"/>
  <c r="T26" i="1"/>
  <c r="T27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12" i="1"/>
  <c r="T113" i="1"/>
  <c r="T114" i="1"/>
  <c r="T115" i="1"/>
  <c r="T116" i="1"/>
  <c r="T21" i="1"/>
  <c r="T22" i="1"/>
  <c r="T124" i="1"/>
  <c r="T125" i="1"/>
  <c r="T126" i="1"/>
  <c r="T127" i="1"/>
  <c r="T128" i="1"/>
  <c r="T129" i="1"/>
  <c r="T130" i="1"/>
  <c r="T131" i="1"/>
  <c r="T132" i="1"/>
  <c r="T133" i="1"/>
  <c r="T28" i="1"/>
  <c r="T29" i="1"/>
  <c r="T30" i="1"/>
  <c r="T31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11" i="1"/>
  <c r="T12" i="1"/>
  <c r="T13" i="1"/>
  <c r="T14" i="1"/>
  <c r="T15" i="1"/>
  <c r="T16" i="1"/>
  <c r="T99" i="1"/>
  <c r="T100" i="1"/>
  <c r="T101" i="1"/>
  <c r="T102" i="1"/>
  <c r="T69" i="1"/>
  <c r="T70" i="1"/>
  <c r="T71" i="1"/>
  <c r="T72" i="1"/>
  <c r="T73" i="1"/>
  <c r="T10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37" i="1"/>
  <c r="Z37" i="1"/>
  <c r="AA37" i="1"/>
  <c r="Y38" i="1"/>
  <c r="Z38" i="1"/>
  <c r="AA38" i="1"/>
  <c r="Y39" i="1"/>
  <c r="Z39" i="1"/>
  <c r="AA39" i="1"/>
  <c r="Y40" i="1"/>
  <c r="Z40" i="1"/>
  <c r="AA40" i="1"/>
  <c r="Y6" i="1"/>
  <c r="Z6" i="1"/>
  <c r="AA6" i="1"/>
  <c r="Y7" i="1"/>
  <c r="Z7" i="1"/>
  <c r="AA7" i="1"/>
  <c r="Y8" i="1"/>
  <c r="Z8" i="1"/>
  <c r="AA8" i="1"/>
  <c r="Y9" i="1"/>
  <c r="Z9" i="1"/>
  <c r="AA9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103" i="1"/>
  <c r="Z103" i="1"/>
  <c r="AA103" i="1"/>
  <c r="Y104" i="1"/>
  <c r="Z104" i="1"/>
  <c r="AA10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7" i="1"/>
  <c r="Z17" i="1"/>
  <c r="AA17" i="1"/>
  <c r="Y18" i="1"/>
  <c r="Z18" i="1"/>
  <c r="AA18" i="1"/>
  <c r="Y19" i="1"/>
  <c r="Z19" i="1"/>
  <c r="AA19" i="1"/>
  <c r="Y20" i="1"/>
  <c r="Z20" i="1"/>
  <c r="AA20" i="1"/>
  <c r="Y152" i="1"/>
  <c r="Z152" i="1"/>
  <c r="AA152" i="1"/>
  <c r="Y153" i="1"/>
  <c r="Z153" i="1"/>
  <c r="AA153" i="1"/>
  <c r="Y154" i="1"/>
  <c r="Z154" i="1"/>
  <c r="AA154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21" i="1"/>
  <c r="Z21" i="1"/>
  <c r="AA21" i="1"/>
  <c r="Y22" i="1"/>
  <c r="Z22" i="1"/>
  <c r="AA22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28" i="1"/>
  <c r="Z28" i="1"/>
  <c r="AA28" i="1"/>
  <c r="Y29" i="1"/>
  <c r="Z29" i="1"/>
  <c r="AA29" i="1"/>
  <c r="Y30" i="1"/>
  <c r="Z30" i="1"/>
  <c r="AA30" i="1"/>
  <c r="Y31" i="1"/>
  <c r="Z31" i="1"/>
  <c r="AA31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72" i="1"/>
  <c r="Z72" i="1"/>
  <c r="AA72" i="1"/>
  <c r="Y73" i="1"/>
  <c r="Z73" i="1"/>
  <c r="AA73" i="1"/>
  <c r="Y74" i="1"/>
  <c r="Z74" i="1"/>
  <c r="AA74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69" i="1"/>
  <c r="Z69" i="1"/>
  <c r="AA69" i="1"/>
  <c r="Y70" i="1"/>
  <c r="Z70" i="1"/>
  <c r="AA70" i="1"/>
  <c r="Y71" i="1"/>
  <c r="Z71" i="1"/>
  <c r="AA71" i="1"/>
  <c r="AA10" i="1"/>
  <c r="Z10" i="1"/>
  <c r="Y10" i="1"/>
  <c r="AF10" i="1"/>
  <c r="AE10" i="1"/>
  <c r="AD10" i="1"/>
</calcChain>
</file>

<file path=xl/sharedStrings.xml><?xml version="1.0" encoding="utf-8"?>
<sst xmlns="http://schemas.openxmlformats.org/spreadsheetml/2006/main" count="1728" uniqueCount="410">
  <si>
    <t>draai_uren_doelst_team</t>
  </si>
  <si>
    <t/>
  </si>
  <si>
    <t>BV Tm 01 Functioneel beheer</t>
  </si>
  <si>
    <t>CV Afd Toezichtontwikkeling</t>
  </si>
  <si>
    <t>CV Afd Toezichtuitv DVE Industrie</t>
  </si>
  <si>
    <t>CV Afd Toezichtuitv Horeca</t>
  </si>
  <si>
    <t>CV Tm FME Lab Productveiligheid</t>
  </si>
  <si>
    <t>CV Tm Lab 01 Chemie Voedselveiligheid</t>
  </si>
  <si>
    <t>CV Tm Lab 02 Chemie Voedselveiligheid</t>
  </si>
  <si>
    <t>CV Tm Lab 02 Micro Voedselveiligheid</t>
  </si>
  <si>
    <t>CV Tm Lab 03 Micro Voedselveiligheid</t>
  </si>
  <si>
    <t>CV Tm Lab 04 Chemie Voedselveiligheid</t>
  </si>
  <si>
    <t>CV Tm Lab Chemie Micro Productveiligheid</t>
  </si>
  <si>
    <t>CV Tm TO 01 AT en Horeca</t>
  </si>
  <si>
    <t>CV Tm TO 02 Vis DBP DV en EU</t>
  </si>
  <si>
    <t>CV Tm TO 03 MIC en IP</t>
  </si>
  <si>
    <t>CV Tm TO 04 IP BED en DP</t>
  </si>
  <si>
    <t>CV Tm TO PV</t>
  </si>
  <si>
    <t>CV Tm TU 01 Horeca</t>
  </si>
  <si>
    <t>CV Tm TU 02 Horeca</t>
  </si>
  <si>
    <t>CV Tm TU 03 Horeca</t>
  </si>
  <si>
    <t>CV Tm TU 04 Horeca</t>
  </si>
  <si>
    <t>CV Tm TU 05 Horeca</t>
  </si>
  <si>
    <t>CV Tm TU 06 Horeca</t>
  </si>
  <si>
    <t>CV Tm TU 07 Horeca</t>
  </si>
  <si>
    <t>CV Tm TU 08 Horeca</t>
  </si>
  <si>
    <t>CV Tm TU 09 Horeca</t>
  </si>
  <si>
    <t>CV Tm TU 10 Flexteam Tabak Horeca</t>
  </si>
  <si>
    <t>CV Tm TU Midden Vis</t>
  </si>
  <si>
    <t>CV Tm TU Noord Feed</t>
  </si>
  <si>
    <t>CV Tm TU Noord Oost Food</t>
  </si>
  <si>
    <t>CV Tm TU Noord Oost Vis</t>
  </si>
  <si>
    <t>CV Tm TU Noord West Food</t>
  </si>
  <si>
    <t>CV Tm TU Noord West Vis</t>
  </si>
  <si>
    <t>CV Tm TU TAB Controles</t>
  </si>
  <si>
    <t>CV Tm TU Toezicht PV Midden</t>
  </si>
  <si>
    <t>CV Tm TU Toezicht PV Noord</t>
  </si>
  <si>
    <t>CV Tm TU Toezicht PV Zuid</t>
  </si>
  <si>
    <t>CV Tm TU Zuid Feed</t>
  </si>
  <si>
    <t>CV Tm TU Zuid Food</t>
  </si>
  <si>
    <t>CV Tm TU Zuid Vis</t>
  </si>
  <si>
    <t>CV Tm TU Zuid West Food</t>
  </si>
  <si>
    <t>CV tm AT / HA / DP</t>
  </si>
  <si>
    <t>CV tm IP / MIC / BED</t>
  </si>
  <si>
    <t>CV tm Productveiligheid</t>
  </si>
  <si>
    <t>CV tm Toezicht PV Noord</t>
  </si>
  <si>
    <t>CV tm Toezicht PV Zuid</t>
  </si>
  <si>
    <t>CV tm VIS / DBP / DV / EU</t>
  </si>
  <si>
    <t>IO Tm Intelligence</t>
  </si>
  <si>
    <t>IO Tm Midden Opsporing</t>
  </si>
  <si>
    <t>IO Tm Noord Oost Opsporing</t>
  </si>
  <si>
    <t>IO Tm TCI</t>
  </si>
  <si>
    <t>IO Tm West Opsporing</t>
  </si>
  <si>
    <t>IO Tm Zuid Opsporing</t>
  </si>
  <si>
    <t>KD Afd Dienstverlening</t>
  </si>
  <si>
    <t>KD Tm 01 Certificeren Op Afstand</t>
  </si>
  <si>
    <t>KD Tm 02 Certificeren Op Afstand</t>
  </si>
  <si>
    <t>KD Tm 03 Certificeren Op Afstand</t>
  </si>
  <si>
    <t>KD Tm Echt klantcontactcentrum</t>
  </si>
  <si>
    <t>KD Tm Facilitaire Ondersteuning</t>
  </si>
  <si>
    <t>KD Tm Utrecht Technische Admin</t>
  </si>
  <si>
    <t>KD Tm Zwijndrecht Technische Admin</t>
  </si>
  <si>
    <t>KD Tm Zwolle Technische Admin</t>
  </si>
  <si>
    <t>LN Afd Toezichtuitv Plant en Natuur</t>
  </si>
  <si>
    <t>LN Directiestaf</t>
  </si>
  <si>
    <t>LN Tm Beleidsadvies</t>
  </si>
  <si>
    <t>LN Tm Diagnotische Methoden</t>
  </si>
  <si>
    <t>LN Tm Internat Kennis Toezicht Externen</t>
  </si>
  <si>
    <t>LN Tm Plagen</t>
  </si>
  <si>
    <t>LN Tm TO Fyto</t>
  </si>
  <si>
    <t>LN Tm TO Landbouw GLB</t>
  </si>
  <si>
    <t>LN Tm TO Levende Dieren DWZ</t>
  </si>
  <si>
    <t>LN Tm TO Natuur GWB</t>
  </si>
  <si>
    <t>LN Tm TU 01 Landbouw</t>
  </si>
  <si>
    <t>LN Tm TU 02 Landbouw</t>
  </si>
  <si>
    <t>LN Tm TU 03 Landbouw</t>
  </si>
  <si>
    <t>LN Tm TU 04 Landbouw</t>
  </si>
  <si>
    <t>LN Tm TU 05 Landbouw</t>
  </si>
  <si>
    <t>LN Tm TU 06 Landbouw</t>
  </si>
  <si>
    <t>LN Tm TU 07 Landbouw</t>
  </si>
  <si>
    <t>LN Tm TU 08 Landbouw</t>
  </si>
  <si>
    <t>LN Tm TU 09 Landbouw</t>
  </si>
  <si>
    <t>LN Tm TU Flexpoule</t>
  </si>
  <si>
    <t>LN Tm TU Landbouw Dierenwelzijn Noord</t>
  </si>
  <si>
    <t>LN Tm TU Landbouw Dierenwelzijn Zuid</t>
  </si>
  <si>
    <t>LN Tm TU Landbouw Grazers 01 Noord</t>
  </si>
  <si>
    <t>LN Tm TU Landbouw Grazers 02 Noord</t>
  </si>
  <si>
    <t>LN Tm TU Landbouw Grazers 03 Midden Oost</t>
  </si>
  <si>
    <t>LN Tm TU Landbouw Grazers 04 Midden Oost</t>
  </si>
  <si>
    <t>LN Tm TU Landbouw Grazers 05 Noord West</t>
  </si>
  <si>
    <t>LN Tm TU Landbouw Grazers 06 Zuid West</t>
  </si>
  <si>
    <t>LN Tm TU Landbouw Grazers 07 Zuid Oost</t>
  </si>
  <si>
    <t>LN Tm TU Landbouw Grazers 1 Noord</t>
  </si>
  <si>
    <t>LN Tm TU Landbouw Grazers 2 Noord</t>
  </si>
  <si>
    <t>LN Tm TU Landbouw Grazers 3 Midden Oost</t>
  </si>
  <si>
    <t>LN Tm TU Landbouw Grazers 4 Noord West</t>
  </si>
  <si>
    <t>LN Tm TU Landbouw Grazers 5 Zuid West</t>
  </si>
  <si>
    <t>LN Tm TU Landbouw Grazers 6 Zuid Oost</t>
  </si>
  <si>
    <t>LN Tm TU Landbouw Pluimvee Noord</t>
  </si>
  <si>
    <t>LN Tm TU Landbouw Pluimvee Zuid</t>
  </si>
  <si>
    <t>LN Tm TU Landbouw Varkens Noord</t>
  </si>
  <si>
    <t>LN Tm TU Landbouw Varkens Zuid Oost</t>
  </si>
  <si>
    <t>LN Tm TU Landbouw Varkens Zuid West</t>
  </si>
  <si>
    <t>LN Tm TU Landelijk Landbouw</t>
  </si>
  <si>
    <t>LN Tm TU Midden Vervoer</t>
  </si>
  <si>
    <t>LN Tm TU Natuur</t>
  </si>
  <si>
    <t>LN Tm TU Noord Oost Fyto GWB</t>
  </si>
  <si>
    <t>LN Tm TU Noord Vervoer</t>
  </si>
  <si>
    <t>LN Tm TU TAB controles</t>
  </si>
  <si>
    <t>LN Tm TU West Fyto GWB</t>
  </si>
  <si>
    <t>LN Tm TU Zuid Fyto GWB</t>
  </si>
  <si>
    <t>LN Tm TU Zuid Vervoer</t>
  </si>
  <si>
    <t>LN Tm Ziekten</t>
  </si>
  <si>
    <t>NVWA 03 Herplaatsingskandidaten</t>
  </si>
  <si>
    <t>NVWA 04 Herplaatsingskandidaten</t>
  </si>
  <si>
    <t>NVWA 06 VWNW / Remplacanten NVWA</t>
  </si>
  <si>
    <t>Nederlandse Voedsel en Waren Autoriteit</t>
  </si>
  <si>
    <t>RO Afd Integrale Risicobeoordeling</t>
  </si>
  <si>
    <t>ST Afd Communicatie</t>
  </si>
  <si>
    <t>ST Tm Bestuursadvies</t>
  </si>
  <si>
    <t>ST Tm Juridische Zaken</t>
  </si>
  <si>
    <t>VI Afd CVI en Crisisorganisatie</t>
  </si>
  <si>
    <t>VI Afd TU Veterinair 1</t>
  </si>
  <si>
    <t>VI Afd Toezichtontwikkeling</t>
  </si>
  <si>
    <t>VI Directiestaf</t>
  </si>
  <si>
    <t>VI Tm TO Import en Export</t>
  </si>
  <si>
    <t>VI Tm TO Levend Vee</t>
  </si>
  <si>
    <t>VI Tm TO Slachtplaatsen</t>
  </si>
  <si>
    <t>VI Tm TU 01 Levend Vee</t>
  </si>
  <si>
    <t>VI Tm TU 01 Slachtplaatsen</t>
  </si>
  <si>
    <t>VI Tm TU 01 Veterinair 2</t>
  </si>
  <si>
    <t>VI Tm TU 02 Levend Vee</t>
  </si>
  <si>
    <t>VI Tm TU 02 Slachtplaatsen</t>
  </si>
  <si>
    <t>VI Tm TU 02 Veterinair 2</t>
  </si>
  <si>
    <t>VI Tm TU 03 Levend Vee</t>
  </si>
  <si>
    <t>VI Tm TU 03 Slachtplaatsen</t>
  </si>
  <si>
    <t>VI Tm TU 03 Veterinair 2</t>
  </si>
  <si>
    <t>VI Tm TU 04 Levend Vee</t>
  </si>
  <si>
    <t>VI Tm TU 04 Slachtplaatsen</t>
  </si>
  <si>
    <t>VI Tm TU 04 Veterinair 2</t>
  </si>
  <si>
    <t>VI Tm TU 05 Levend Vee</t>
  </si>
  <si>
    <t>VI Tm TU 05 Slachtplaatsen</t>
  </si>
  <si>
    <t>VI Tm TU 05 Veterinair 2</t>
  </si>
  <si>
    <t>VI Tm TU 06 Levend Vee</t>
  </si>
  <si>
    <t>VI Tm TU 06 Slachtplaatsen</t>
  </si>
  <si>
    <t>VI Tm TU 06 Veterinair 2</t>
  </si>
  <si>
    <t>VI Tm TU 07 Slachtplaatsen</t>
  </si>
  <si>
    <t>VI Tm TU 07 Veterinair 1</t>
  </si>
  <si>
    <t>VI Tm TU 08 Slachtplaatsen</t>
  </si>
  <si>
    <t>VI Tm TU 08 Veterinair 1</t>
  </si>
  <si>
    <t>VI Tm TU 09 Slachtplaatsen</t>
  </si>
  <si>
    <t>VI Tm TU 09 Veterinair 1</t>
  </si>
  <si>
    <t>VI Tm TU 10 Slachtplaatsen</t>
  </si>
  <si>
    <t>VI Tm TU 10 Veterinair 1</t>
  </si>
  <si>
    <t>VI Tm TU 11 Slachtplaatsen AI</t>
  </si>
  <si>
    <t>VI Tm TU 11 Veterinair 1</t>
  </si>
  <si>
    <t>VI Tm TU 12 Veterinair 1</t>
  </si>
  <si>
    <t>VI Tm TU 13 Veterinair 1</t>
  </si>
  <si>
    <t>VI Tm TU 14 Veterinair 1</t>
  </si>
  <si>
    <t>VI Tm TU 15 Veterinair 2</t>
  </si>
  <si>
    <t>VI Tm TU 16 Veterinair 1</t>
  </si>
  <si>
    <t>VI Tm TU 17 Veterinair 1</t>
  </si>
  <si>
    <t>VI Tm TU 18 Veterinair 2</t>
  </si>
  <si>
    <t>VI Tm TU 19 Veterinair 2</t>
  </si>
  <si>
    <t>VI Tm TU 20 AI Veterinair 2</t>
  </si>
  <si>
    <t>VI Tm TU Amsterdam</t>
  </si>
  <si>
    <t>VI Tm TU Doc Overeenst en Mat Controles</t>
  </si>
  <si>
    <t>VI Tm TU Erkenningen</t>
  </si>
  <si>
    <t>VI Tm TU LM DV PV</t>
  </si>
  <si>
    <t>VI Tm TU Rotterdam</t>
  </si>
  <si>
    <t>VI Tm Uniformiteit</t>
  </si>
  <si>
    <t>VI Tm VIC</t>
  </si>
  <si>
    <t>VP Programmamanager verbeterplan</t>
  </si>
  <si>
    <t>Product</t>
  </si>
  <si>
    <t>Domein</t>
  </si>
  <si>
    <t>Doelstelling</t>
  </si>
  <si>
    <t>Toezicht</t>
  </si>
  <si>
    <t>Alcohol en tabak</t>
  </si>
  <si>
    <t>ABNT AT Alcohol 2015</t>
  </si>
  <si>
    <t>ACNT AT Tabak 2015</t>
  </si>
  <si>
    <t>AQNT AT Klachten Rookvrije werkplek 2015</t>
  </si>
  <si>
    <t>Bijzondere eet- en drinkwaren incl. claims</t>
  </si>
  <si>
    <t>BBNT BED Handhaving bijzondere eet- en drinkwaar VWS 2015</t>
  </si>
  <si>
    <t>BKNT BED Klachten en meldingen VWS 2015</t>
  </si>
  <si>
    <t>BMNT BED Monitoring voedingsnota VWS 2015</t>
  </si>
  <si>
    <t>BWNT BED Herinspecties Derden 2015</t>
  </si>
  <si>
    <t>Cross compliance</t>
  </si>
  <si>
    <t>C1NT CC Vaktechniek DG AGRO 2015</t>
  </si>
  <si>
    <t>CGNT CC Randvoorwaarden GLB inkomenssteun/POPII 2015</t>
  </si>
  <si>
    <t>CJNT CC Art 68 2015</t>
  </si>
  <si>
    <t>CTNT CC TO DG AGRO 2015</t>
  </si>
  <si>
    <t>Dierenwelzijn</t>
  </si>
  <si>
    <t>D1NT DW Landbouwhuisdieren LN 2015</t>
  </si>
  <si>
    <t>D3NT DW Opleiding nieuwe dierenartsen onbedwelmd slachten DG AGRO 2015</t>
  </si>
  <si>
    <t>D4NT DW Vaktechniek DG AGRO 2015</t>
  </si>
  <si>
    <t>D5NT DW Werkzaamheden PBO 2015</t>
  </si>
  <si>
    <t>DANT DW TU Transport LN 2015</t>
  </si>
  <si>
    <t>DDNT DW TU Doden van dieren op slachthuizen 2015</t>
  </si>
  <si>
    <t>DFNT DW TO DG AGRO LN 2015</t>
  </si>
  <si>
    <t>DPNT DW TU Transport VI 2015</t>
  </si>
  <si>
    <t>DTNT DW TO DG AGRO VI 2015</t>
  </si>
  <si>
    <t>DXNT DW Dierverwaarlozing en diermishandeling LN 2015</t>
  </si>
  <si>
    <t>DYNT DW Gezelschapsdieren LN 2015</t>
  </si>
  <si>
    <t>DZNT DW IATA LN 2015</t>
  </si>
  <si>
    <t>Diergeneesmiddelen</t>
  </si>
  <si>
    <t>K2NT DGM Antibiotica DG AGRO 2015</t>
  </si>
  <si>
    <t>K3NT DGM Meldingen/verboden stoffen DG AGRO 2015</t>
  </si>
  <si>
    <t>K4NT DGM Handel DG AGRO 2015</t>
  </si>
  <si>
    <t>K8NT DGM Vaktechniek DG AGRO 2015</t>
  </si>
  <si>
    <t>K9NT DGM Werkzaamheden PBO 2015</t>
  </si>
  <si>
    <t>KFNT DGM TO DG AGRO 2015</t>
  </si>
  <si>
    <t>KXNT DGM TO VWS 2015</t>
  </si>
  <si>
    <t>Dierlijke bijproducten</t>
  </si>
  <si>
    <t>JCNT DBP Primaire bedrijven LN DG AGRO 2015</t>
  </si>
  <si>
    <t>JENT DBP Klachten en meldingen LN DG AGRO 2015</t>
  </si>
  <si>
    <t>JTNT DBP Erkende bedrijven Derden 2015</t>
  </si>
  <si>
    <t>JZNT DBP niet retr. wkzh. DG AGRO 2015</t>
  </si>
  <si>
    <t>Dierproeven</t>
  </si>
  <si>
    <t>RANT DP WOB verzoeken en overig DG AGRO 2015</t>
  </si>
  <si>
    <t>RDNT DP Dierproeven DG AGRO 2015</t>
  </si>
  <si>
    <t>RGNT DP Onderwijstaken 2015</t>
  </si>
  <si>
    <t>Diervoeder</t>
  </si>
  <si>
    <t>FANT DV Geregistreerde bedrijven DG AGRO 2015</t>
  </si>
  <si>
    <t>FBNT DV Klachten en meldingen DG AGRO 2015</t>
  </si>
  <si>
    <t>FINT DV Onderzoek Furazolidon DG AGRO 2015</t>
  </si>
  <si>
    <t>FKNT DV Erkende bedrijven Derden 2015</t>
  </si>
  <si>
    <t>FPNT DV Primaire bedrijven DG AGRO 2015</t>
  </si>
  <si>
    <t>FRNT DV Herinspecties Derden 2015</t>
  </si>
  <si>
    <t>EU-subsidieregelingen incl. nacontroles</t>
  </si>
  <si>
    <t>UANT EUS : Boekhoudkundige nacontrole Vo. 1306/2013 DG AGRO 2015</t>
  </si>
  <si>
    <t>UINT EUS: Betaalorgaan RVO.nl DG AGRO 2015</t>
  </si>
  <si>
    <t>Export</t>
  </si>
  <si>
    <t>E1NT EXP COKZ 2015</t>
  </si>
  <si>
    <t>EDNT EXP TU Steekproef Derden 2015</t>
  </si>
  <si>
    <t>ESNT EXP TO Certificeren Derden 2015</t>
  </si>
  <si>
    <t>EVNT EXP TU Certificeren Derden 2015</t>
  </si>
  <si>
    <t>Fytosanitair</t>
  </si>
  <si>
    <t>YANT FYT Fytosanitair Autoriteit (NPPO) DG AGRO 2015</t>
  </si>
  <si>
    <t>YDNT FYT Fytosanitair Overige baten 2015</t>
  </si>
  <si>
    <t>YHNT FYT Fytosanitair handel en teelt DG AGRO 2015</t>
  </si>
  <si>
    <t>YINT FYT Fytosanitair Derden 2015</t>
  </si>
  <si>
    <t>YJNT FYT TO DG AGRO 2015</t>
  </si>
  <si>
    <t>YTNT FYT Fytosanitair fytobewaking DG AGRO 2015</t>
  </si>
  <si>
    <t>YUNT FYT Fytosanitair uitroeing en beheersing 2015</t>
  </si>
  <si>
    <t>YWNT FYT TO Derden 2015</t>
  </si>
  <si>
    <t>YZNT FYT Fytosanitair vaktechniek 2015</t>
  </si>
  <si>
    <t>Z2NT FYT Werkzaamheden PBO 2015</t>
  </si>
  <si>
    <t>Gewasbescherming</t>
  </si>
  <si>
    <t>G1NT GB Vaktechniek 2015</t>
  </si>
  <si>
    <t>G2NT GB Werkzaamheden PBO 2015</t>
  </si>
  <si>
    <t>GDNT GB Gewasbescherming Derden 2015</t>
  </si>
  <si>
    <t>GHNT GB (Milieu)beschermdoelen 2015</t>
  </si>
  <si>
    <t>GINT GB Import 2015</t>
  </si>
  <si>
    <t>GJNT GB Incidenten en meldingen 2015</t>
  </si>
  <si>
    <t>GKNT GB EU Verplichting 2015</t>
  </si>
  <si>
    <t>GLNT GB TO DG AGRO 2015</t>
  </si>
  <si>
    <t>Grondgebonden subsidieregelingen</t>
  </si>
  <si>
    <t>S1NT GGS Vaktechniek 2015</t>
  </si>
  <si>
    <t>SBNT GGS GLB bedrijfstoeslagregeling 2015</t>
  </si>
  <si>
    <t>SHNT GGS TO DG NR 2015</t>
  </si>
  <si>
    <t>SINT GGS GLB SBL DG NR 2015</t>
  </si>
  <si>
    <t>SSNT GGS GLB (P)SAN en SNL 2015</t>
  </si>
  <si>
    <t>SUNT GGS TO DG AGRO 2015</t>
  </si>
  <si>
    <t>SVNT GGS TO Provincie DG NR 2015</t>
  </si>
  <si>
    <t>Horeca en ambachtelijke productie</t>
  </si>
  <si>
    <t>HBNT HAP Doelgericht handhaven 2015</t>
  </si>
  <si>
    <t>HCNT HAP Klachten en Q en A 2015</t>
  </si>
  <si>
    <t>HFNT HAP Formulebedrijven 2015</t>
  </si>
  <si>
    <t>HHNT HAP Retribueerbare herinspecties Derden 2015</t>
  </si>
  <si>
    <t>Import</t>
  </si>
  <si>
    <t>I6NT IMP TU Levensmiddelen en diervoeders en productveiligheidDerden 2015</t>
  </si>
  <si>
    <t>I7NT IMP TU Veterinair Derden 2015</t>
  </si>
  <si>
    <t>I8NT IMP TO Derden 2015</t>
  </si>
  <si>
    <t>Industriele productie</t>
  </si>
  <si>
    <t>OANT IP Erkende bedrijven Derden 2015</t>
  </si>
  <si>
    <t>OFNT IP Klachten en meldingen VWS 2015</t>
  </si>
  <si>
    <t>OPNT IP Voedselveiligheid DG AGRO 2015</t>
  </si>
  <si>
    <t>OWNT IP Voedselveiligheid VWS 2015</t>
  </si>
  <si>
    <t>OZNT IP Voedselveiligheid Herinspecties 2015</t>
  </si>
  <si>
    <t>Levende Dieren en Diergezondheid</t>
  </si>
  <si>
    <t>HZNT LDD Vaktechniek DG AGRO 2015</t>
  </si>
  <si>
    <t>L7NT LDD TO LN 2015</t>
  </si>
  <si>
    <t>LENT LDD Exportcertificering Levend vee Derden 2015</t>
  </si>
  <si>
    <t>LHNT LDD TU Preventie DG AGRO LN 2015</t>
  </si>
  <si>
    <t>LINT LDD IenR LN 2015</t>
  </si>
  <si>
    <t>LJNT LDD Aquacultuur 2015</t>
  </si>
  <si>
    <t>LONT LDD Inhoudelijke ondersteuning Derden 2015</t>
  </si>
  <si>
    <t>LPNT LDD TU Preventie DG AGRO VI 2015</t>
  </si>
  <si>
    <t>LTNT LDD TO levend vee DG AGRO 2015</t>
  </si>
  <si>
    <t>LVNT LDD TU Preventie Derden 2015</t>
  </si>
  <si>
    <t>LYNT LDD Zoonosen 2015</t>
  </si>
  <si>
    <t>M2NT LDD TU Export Derde landen 2015</t>
  </si>
  <si>
    <t>N5NT LDD Q Koorts 2015</t>
  </si>
  <si>
    <t>NVNT LDD TO Derden 2015</t>
  </si>
  <si>
    <t>QDNT LDD Aquacultuur inspecties Derden 2015</t>
  </si>
  <si>
    <t>QFNT LDD werkzaamheden PBO 2015</t>
  </si>
  <si>
    <t>QGNT LDD Regeling handel DG AGRO 2015</t>
  </si>
  <si>
    <t>Y5NT LDD TU Bestuurlijke Boetes 2015</t>
  </si>
  <si>
    <t>Meststoffen</t>
  </si>
  <si>
    <t>T1NT MEST Vaktechniek 2015</t>
  </si>
  <si>
    <t>TDNT MEST Derogatievoorwaarden 2015</t>
  </si>
  <si>
    <t>THNT MEST Handhaving meststoffenwet 2015</t>
  </si>
  <si>
    <t>TYNT MEST TO 2015</t>
  </si>
  <si>
    <t>TZNT MEST Handhaving meststoffenwet vervoer DG AGRO 2015</t>
  </si>
  <si>
    <t>Microbiologie</t>
  </si>
  <si>
    <t>MRNT MB Monitoring en Handhaving 2015</t>
  </si>
  <si>
    <t>MUNT MB Klachten en meldingen 2015</t>
  </si>
  <si>
    <t>Natuur</t>
  </si>
  <si>
    <t>NANT NAT Uitroeing en beheersing tijgermug 2015</t>
  </si>
  <si>
    <t>NENT NAT Invasieve exoten en vectoren 2015</t>
  </si>
  <si>
    <t>NFNT NAT Flora- en Faunawet 2015</t>
  </si>
  <si>
    <t>NLNT NAT Centrum monitoring vectoren VWS 2015</t>
  </si>
  <si>
    <t>NMNT NAT Centrum monitoring vectoren 2015</t>
  </si>
  <si>
    <t>NRNT NAT Regierol natuur/kennis 2015</t>
  </si>
  <si>
    <t>NTNT NAT TO DG NR 2015</t>
  </si>
  <si>
    <t>NWNT NAT Flora- en Faunawet Overige baten 2015</t>
  </si>
  <si>
    <t>NYNT NAT Vaktechniek 2015</t>
  </si>
  <si>
    <t>NZNT NAT Duurzaam hout (FLEGT) 2015</t>
  </si>
  <si>
    <t>Productveiligheid</t>
  </si>
  <si>
    <t>P4NT PV Klachten/meldingen VWS 2015</t>
  </si>
  <si>
    <t>P7NT PV projecten 2015</t>
  </si>
  <si>
    <t>P9NT PV Toezicht WEE 2015</t>
  </si>
  <si>
    <t>PDNT PV VWS 2015</t>
  </si>
  <si>
    <t>Visketen</t>
  </si>
  <si>
    <t>WBNT VIS Kust- en binnenvisserij DG AGRO 2015</t>
  </si>
  <si>
    <t>WCNT VIS Certificering Derden 2015</t>
  </si>
  <si>
    <t>WENT VIS Zeevisserij DG AGRO 2015</t>
  </si>
  <si>
    <t>WHNT VIS Voedselveiligheid retribueerbaar Derden 2015</t>
  </si>
  <si>
    <t>WINT VIS IUU DG AGRO 2015</t>
  </si>
  <si>
    <t>WJNT VIS Klachten en meldingen VWS 2015</t>
  </si>
  <si>
    <t>WONT VIS Aanlandkeuring derden 2015</t>
  </si>
  <si>
    <t>WSNT VIS Natuurbeschermingswet DG NR 2015</t>
  </si>
  <si>
    <t>WTNT VIS Schelpdieronderzoek PBO VWS 2015</t>
  </si>
  <si>
    <t>WVNT VIS Voedselveiligheid niet retribueerbaar VWS 2015</t>
  </si>
  <si>
    <t>WXNT VIS Toezicht Handelsnormen PBO 2015</t>
  </si>
  <si>
    <t>Vleesketen en Voedselveiligheid</t>
  </si>
  <si>
    <t>F1NT VVV Bedrijvenbeheer 2015</t>
  </si>
  <si>
    <t>HWNT VVV Vaktechniek DG AGRO 2015</t>
  </si>
  <si>
    <t>V3NT VVV TO LN DG AGRO 2015</t>
  </si>
  <si>
    <t>V6NT VVV VPV uniformiteitsteam 2015</t>
  </si>
  <si>
    <t>VANT VVV National plan VWS 2015</t>
  </si>
  <si>
    <t>VINT VVV TU Illegale slachtingen LN 2015</t>
  </si>
  <si>
    <t>VKNT VVV VKI bij handelaren en primaire bedrijven 2015</t>
  </si>
  <si>
    <t>VLNT VVV Slachthuis LHD Derden 2015</t>
  </si>
  <si>
    <t>VNNT VVV Nationaal plan residuen Derden 2015</t>
  </si>
  <si>
    <t>VONT VVV Inhoudelijke ondersteuning Derden 2015</t>
  </si>
  <si>
    <t>VPNT VVV Slachthuis pluimvee 2015</t>
  </si>
  <si>
    <t>VRNT VVV TU Vleesvervoer LN 2015</t>
  </si>
  <si>
    <t>VSNT VVV Klachten/meldingen/strafrechtelijk vangnet DG AGRO 2015</t>
  </si>
  <si>
    <t>VTNT VVV TO slachtplaatsen DG AGRO 2015</t>
  </si>
  <si>
    <t>VWNT VVV Wildbewerkingsinrichting 2015</t>
  </si>
  <si>
    <t>VYNT VVV Systeem Toezicht 2015</t>
  </si>
  <si>
    <t>YYNT VVV TO Derden 2015</t>
  </si>
  <si>
    <t>Uren</t>
  </si>
  <si>
    <t>Geprogroammeerde handhaving</t>
  </si>
  <si>
    <t>Externe werkopdrachten</t>
  </si>
  <si>
    <t>Verlening</t>
  </si>
  <si>
    <t>Keuring</t>
  </si>
  <si>
    <t>Kwaliteitssysteem</t>
  </si>
  <si>
    <t>Vraag</t>
  </si>
  <si>
    <t>Monsteronderzoek</t>
  </si>
  <si>
    <t>Melding</t>
  </si>
  <si>
    <t>Mapping op procesflow</t>
  </si>
  <si>
    <t>Mapping op team</t>
  </si>
  <si>
    <t>C&amp;V</t>
  </si>
  <si>
    <t>V&amp;I</t>
  </si>
  <si>
    <t>L&amp;N</t>
  </si>
  <si>
    <t>Complexe roostering</t>
  </si>
  <si>
    <t>Complexe inspectielijsten</t>
  </si>
  <si>
    <t>Retributies</t>
  </si>
  <si>
    <t>Openbaarmaking</t>
  </si>
  <si>
    <t>Uitwisseling klanten</t>
  </si>
  <si>
    <t>Uitwisseling RVO</t>
  </si>
  <si>
    <t>x</t>
  </si>
  <si>
    <t>ISI</t>
  </si>
  <si>
    <t>Controle</t>
  </si>
  <si>
    <t>SPIN/Verificatie</t>
  </si>
  <si>
    <t>SPIN/Controle</t>
  </si>
  <si>
    <t>IBP</t>
  </si>
  <si>
    <t>Aantallen</t>
  </si>
  <si>
    <t>Isi</t>
  </si>
  <si>
    <t>Verificatie</t>
  </si>
  <si>
    <t>LGNI LDD IC DGF 2015</t>
  </si>
  <si>
    <t>Onbekend</t>
  </si>
  <si>
    <t>DERDEN</t>
  </si>
  <si>
    <t>CGNT CC Randvoorwaarden GLB inkomenssteun/POPII  2015</t>
  </si>
  <si>
    <t>LCNI LDD IC Afhandelen incidenten 2015</t>
  </si>
  <si>
    <t>Kennisontwikkeling</t>
  </si>
  <si>
    <t>Herinspectie</t>
  </si>
  <si>
    <t>Monsters</t>
  </si>
  <si>
    <t>Mapping op speciale functionaliteit</t>
  </si>
  <si>
    <t>Wegtransport</t>
  </si>
  <si>
    <t>Mapping op systeem (aantallen)</t>
  </si>
  <si>
    <t>Mapping op divisie (uren)</t>
  </si>
  <si>
    <t>Horeca</t>
  </si>
  <si>
    <t>Bijzondere eet- en drinkwaar</t>
  </si>
  <si>
    <t>Vleesketen V&amp;I</t>
  </si>
  <si>
    <t>Levende dieren V&amp;I</t>
  </si>
  <si>
    <t>Dierenwelzijn L&amp;N</t>
  </si>
  <si>
    <t>Levende dieren L&amp;N</t>
  </si>
  <si>
    <t>EU subsidieregelingen</t>
  </si>
  <si>
    <t>C&amp;V Cluster 1</t>
  </si>
  <si>
    <t>C&amp;V Cluster 2</t>
  </si>
  <si>
    <t>C&amp;V Cluster 3</t>
  </si>
  <si>
    <t>C&amp;V Cluster 4</t>
  </si>
  <si>
    <t>C&amp;V Cluster 5</t>
  </si>
  <si>
    <t>V&amp;I Cluster 1</t>
  </si>
  <si>
    <t>L&amp;N Cluster 1</t>
  </si>
  <si>
    <t>L&amp;N Cluster 2</t>
  </si>
  <si>
    <t>L&amp;N 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</si>
</sst>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5" x14ac:knownFonts="1">
    <font>
      <sz val="11"/>
      <color theme="1"/>
      <name val="Calibri"/>
    </font>
    <font>
      <b/>
      <sz val="10"/>
      <color rgb="FF333399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9F9F9"/>
      </patternFill>
    </fill>
  </fills>
  <borders count="19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/>
      <top/>
      <bottom/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  <border>
      <left/>
      <right style="thin">
        <color rgb="FF959595"/>
      </right>
      <top style="thin">
        <color rgb="FF959595"/>
      </top>
      <bottom/>
      <diagonal/>
    </border>
    <border>
      <left/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/>
      <bottom/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3" fontId="2" fillId="0" borderId="5" xfId="0" applyNumberFormat="1" applyFont="1" applyBorder="1" applyAlignment="1">
      <alignment horizontal="right" vertical="top" wrapText="1"/>
    </xf>
    <xf numFmtId="0" fontId="0" fillId="0" borderId="6" xfId="0" applyBorder="1" applyAlignment="1">
      <alignment horizontal="righ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textRotation="90" wrapText="1"/>
    </xf>
    <xf numFmtId="0" fontId="2" fillId="2" borderId="3" xfId="0" applyFont="1" applyFill="1" applyBorder="1" applyAlignment="1">
      <alignment horizontal="left" vertical="top" textRotation="90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textRotation="90" wrapText="1"/>
    </xf>
    <xf numFmtId="0" fontId="2" fillId="0" borderId="0" xfId="0" applyFont="1"/>
    <xf numFmtId="1" fontId="4" fillId="3" borderId="1" xfId="0" applyNumberFormat="1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3" fontId="2" fillId="0" borderId="6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4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8" xfId="0" applyBorder="1" applyAlignment="1"/>
    <xf numFmtId="0" fontId="3" fillId="3" borderId="1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right" vertical="top" wrapText="1"/>
    </xf>
    <xf numFmtId="164" fontId="2" fillId="2" borderId="2" xfId="0" applyNumberFormat="1" applyFont="1" applyFill="1" applyBorder="1" applyAlignment="1">
      <alignment horizontal="right" vertical="top" wrapText="1"/>
    </xf>
    <xf numFmtId="164" fontId="2" fillId="2" borderId="7" xfId="0" applyNumberFormat="1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</cellXfs>
  <cellStyles count="1">
    <cellStyle name="Standa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161"/>
  <sheetViews>
    <sheetView showGridLines="0" tabSelected="1" zoomScale="90" zoomScaleNormal="90" workbookViewId="0">
      <pane xSplit="4" ySplit="5" topLeftCell="AK6" activePane="bottomRight" state="frozen"/>
      <selection pane="topRight" activeCell="E1" sqref="E1"/>
      <selection pane="bottomLeft" activeCell="A6" sqref="A6"/>
      <selection pane="bottomRight" activeCell="AY17" sqref="AY17"/>
    </sheetView>
  </sheetViews>
  <sheetFormatPr defaultRowHeight="15" x14ac:dyDescent="0.25"/>
  <cols>
    <col min="1" max="1" width="7.5703125" customWidth="1"/>
    <col min="2" max="2" width="27.140625" customWidth="1"/>
    <col min="3" max="3" width="1.28515625" customWidth="1"/>
    <col min="4" max="4" width="43.140625" customWidth="1"/>
    <col min="5" max="14" width="3.85546875" customWidth="1"/>
    <col min="15" max="29" width="3.85546875" style="32" customWidth="1"/>
    <col min="30" max="30" width="6.28515625" style="32" customWidth="1"/>
    <col min="31" max="32" width="3.85546875" style="32" customWidth="1"/>
    <col min="33" max="34" width="3.85546875" customWidth="1"/>
    <col min="35" max="44" width="4.28515625" bestFit="1" customWidth="1"/>
    <col min="45" max="45" width="5.140625" bestFit="1" customWidth="1"/>
    <col min="46" max="46" width="4.85546875" customWidth="1"/>
    <col min="47" max="49" width="4.85546875" bestFit="1" customWidth="1"/>
    <col min="50" max="60" width="5.7109375" bestFit="1" customWidth="1"/>
    <col min="61" max="62" width="4.85546875" bestFit="1" customWidth="1"/>
    <col min="63" max="65" width="5.7109375" bestFit="1" customWidth="1"/>
    <col min="66" max="68" width="4.85546875" bestFit="1" customWidth="1"/>
    <col min="69" max="70" width="5.7109375" bestFit="1" customWidth="1"/>
    <col min="71" max="71" width="4.85546875" bestFit="1" customWidth="1"/>
    <col min="72" max="72" width="5.7109375" bestFit="1" customWidth="1"/>
    <col min="73" max="73" width="4.85546875" bestFit="1" customWidth="1"/>
    <col min="74" max="74" width="5.7109375" bestFit="1" customWidth="1"/>
    <col min="75" max="95" width="4.28515625" bestFit="1" customWidth="1"/>
    <col min="96" max="97" width="4.85546875" bestFit="1" customWidth="1"/>
    <col min="98" max="99" width="4.28515625" bestFit="1" customWidth="1"/>
    <col min="100" max="100" width="4.85546875" bestFit="1" customWidth="1"/>
    <col min="101" max="101" width="4.28515625" bestFit="1" customWidth="1"/>
    <col min="102" max="102" width="5.7109375" bestFit="1" customWidth="1"/>
    <col min="103" max="105" width="4.85546875" bestFit="1" customWidth="1"/>
    <col min="106" max="114" width="4.28515625" bestFit="1" customWidth="1"/>
    <col min="115" max="115" width="5.7109375" bestFit="1" customWidth="1"/>
    <col min="116" max="116" width="5.140625" bestFit="1" customWidth="1"/>
    <col min="117" max="119" width="4.85546875" bestFit="1" customWidth="1"/>
    <col min="120" max="124" width="5.140625" bestFit="1" customWidth="1"/>
    <col min="125" max="126" width="4.85546875" bestFit="1" customWidth="1"/>
    <col min="127" max="128" width="5.140625" bestFit="1" customWidth="1"/>
    <col min="129" max="135" width="4.85546875" bestFit="1" customWidth="1"/>
    <col min="136" max="136" width="4.28515625" bestFit="1" customWidth="1"/>
    <col min="137" max="137" width="4.85546875" bestFit="1" customWidth="1"/>
    <col min="138" max="138" width="5.7109375" bestFit="1" customWidth="1"/>
    <col min="139" max="140" width="4.85546875" bestFit="1" customWidth="1"/>
    <col min="141" max="141" width="5.7109375" bestFit="1" customWidth="1"/>
    <col min="142" max="144" width="4.85546875" bestFit="1" customWidth="1"/>
    <col min="145" max="148" width="4.28515625" bestFit="1" customWidth="1"/>
    <col min="149" max="149" width="5.140625" bestFit="1" customWidth="1"/>
    <col min="150" max="150" width="4.85546875" bestFit="1" customWidth="1"/>
    <col min="151" max="156" width="4.28515625" bestFit="1" customWidth="1"/>
    <col min="157" max="158" width="4.85546875" bestFit="1" customWidth="1"/>
    <col min="159" max="160" width="5.7109375" bestFit="1" customWidth="1"/>
    <col min="161" max="192" width="4.85546875" bestFit="1" customWidth="1"/>
    <col min="193" max="194" width="5.7109375" bestFit="1" customWidth="1"/>
    <col min="195" max="195" width="4.85546875" bestFit="1" customWidth="1"/>
    <col min="196" max="196" width="5.7109375" bestFit="1" customWidth="1"/>
    <col min="197" max="197" width="4.85546875" bestFit="1" customWidth="1"/>
    <col min="198" max="199" width="5.7109375" bestFit="1" customWidth="1"/>
    <col min="200" max="201" width="4.85546875" bestFit="1" customWidth="1"/>
    <col min="202" max="203" width="5.7109375" bestFit="1" customWidth="1"/>
    <col min="204" max="205" width="4.28515625" bestFit="1" customWidth="1"/>
    <col min="206" max="206" width="1.5703125" customWidth="1"/>
  </cols>
  <sheetData>
    <row r="1" spans="1:205" x14ac:dyDescent="0.25">
      <c r="A1" s="54" t="s">
        <v>0</v>
      </c>
      <c r="B1" s="54"/>
    </row>
    <row r="2" spans="1:205" x14ac:dyDescent="0.25">
      <c r="A2" s="55" t="s">
        <v>1</v>
      </c>
      <c r="B2" s="55"/>
    </row>
    <row r="3" spans="1:205" ht="32.25" customHeight="1" x14ac:dyDescent="0.25">
      <c r="A3" s="1"/>
      <c r="B3" s="56" t="s">
        <v>1</v>
      </c>
      <c r="C3" s="56"/>
      <c r="D3" s="2"/>
      <c r="E3" s="51" t="s">
        <v>362</v>
      </c>
      <c r="F3" s="52"/>
      <c r="G3" s="52"/>
      <c r="H3" s="52"/>
      <c r="I3" s="52"/>
      <c r="J3" s="52"/>
      <c r="K3" s="52"/>
      <c r="L3" s="52"/>
      <c r="M3" s="52"/>
      <c r="N3" s="13"/>
      <c r="O3" s="53" t="s">
        <v>390</v>
      </c>
      <c r="P3" s="53"/>
      <c r="Q3" s="53"/>
      <c r="R3" s="53"/>
      <c r="S3" s="53"/>
      <c r="T3" s="53"/>
      <c r="U3" s="53"/>
      <c r="V3" s="53"/>
      <c r="W3" s="53"/>
      <c r="X3" s="53"/>
      <c r="Y3" s="53" t="s">
        <v>392</v>
      </c>
      <c r="Z3" s="53"/>
      <c r="AA3" s="53"/>
      <c r="AB3" s="53"/>
      <c r="AC3" s="16"/>
      <c r="AD3" s="53" t="s">
        <v>393</v>
      </c>
      <c r="AE3" s="53"/>
      <c r="AF3" s="53"/>
      <c r="AG3" s="13"/>
      <c r="AH3" s="13"/>
      <c r="AI3" s="57" t="s">
        <v>363</v>
      </c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9"/>
    </row>
    <row r="4" spans="1:205" s="24" customFormat="1" ht="158.25" x14ac:dyDescent="0.2">
      <c r="A4" s="21"/>
      <c r="B4" s="60" t="s">
        <v>1</v>
      </c>
      <c r="C4" s="60"/>
      <c r="D4" s="22"/>
      <c r="E4" s="23" t="s">
        <v>354</v>
      </c>
      <c r="F4" s="23" t="s">
        <v>355</v>
      </c>
      <c r="G4" s="23" t="s">
        <v>356</v>
      </c>
      <c r="H4" s="23" t="s">
        <v>357</v>
      </c>
      <c r="I4" s="23" t="s">
        <v>358</v>
      </c>
      <c r="J4" s="23" t="s">
        <v>361</v>
      </c>
      <c r="K4" s="23" t="s">
        <v>359</v>
      </c>
      <c r="L4" s="23" t="s">
        <v>360</v>
      </c>
      <c r="M4" s="23" t="s">
        <v>387</v>
      </c>
      <c r="N4" s="23"/>
      <c r="O4" s="23" t="s">
        <v>367</v>
      </c>
      <c r="P4" s="23" t="s">
        <v>368</v>
      </c>
      <c r="Q4" s="23" t="s">
        <v>391</v>
      </c>
      <c r="R4" s="23" t="s">
        <v>389</v>
      </c>
      <c r="S4" s="23" t="s">
        <v>388</v>
      </c>
      <c r="T4" s="23" t="s">
        <v>369</v>
      </c>
      <c r="U4" s="23" t="s">
        <v>370</v>
      </c>
      <c r="V4" s="23" t="s">
        <v>371</v>
      </c>
      <c r="W4" s="23" t="s">
        <v>372</v>
      </c>
      <c r="X4" s="23"/>
      <c r="Y4" s="23" t="s">
        <v>377</v>
      </c>
      <c r="Z4" s="23" t="s">
        <v>374</v>
      </c>
      <c r="AA4" s="23" t="s">
        <v>376</v>
      </c>
      <c r="AB4" s="23" t="s">
        <v>378</v>
      </c>
      <c r="AC4" s="23"/>
      <c r="AD4" s="23" t="s">
        <v>364</v>
      </c>
      <c r="AE4" s="23" t="s">
        <v>366</v>
      </c>
      <c r="AF4" s="23" t="s">
        <v>365</v>
      </c>
      <c r="AG4" s="23"/>
      <c r="AH4" s="22"/>
      <c r="AI4" s="19" t="s">
        <v>2</v>
      </c>
      <c r="AJ4" s="19" t="s">
        <v>3</v>
      </c>
      <c r="AK4" s="19" t="s">
        <v>4</v>
      </c>
      <c r="AL4" s="19" t="s">
        <v>5</v>
      </c>
      <c r="AM4" s="19" t="s">
        <v>6</v>
      </c>
      <c r="AN4" s="19" t="s">
        <v>7</v>
      </c>
      <c r="AO4" s="19" t="s">
        <v>8</v>
      </c>
      <c r="AP4" s="19" t="s">
        <v>9</v>
      </c>
      <c r="AQ4" s="19" t="s">
        <v>10</v>
      </c>
      <c r="AR4" s="19" t="s">
        <v>11</v>
      </c>
      <c r="AS4" s="19" t="s">
        <v>12</v>
      </c>
      <c r="AT4" s="19" t="s">
        <v>13</v>
      </c>
      <c r="AU4" s="19" t="s">
        <v>14</v>
      </c>
      <c r="AV4" s="19" t="s">
        <v>15</v>
      </c>
      <c r="AW4" s="19" t="s">
        <v>16</v>
      </c>
      <c r="AX4" s="19" t="s">
        <v>17</v>
      </c>
      <c r="AY4" s="19" t="s">
        <v>18</v>
      </c>
      <c r="AZ4" s="19" t="s">
        <v>19</v>
      </c>
      <c r="BA4" s="19" t="s">
        <v>20</v>
      </c>
      <c r="BB4" s="19" t="s">
        <v>21</v>
      </c>
      <c r="BC4" s="19" t="s">
        <v>22</v>
      </c>
      <c r="BD4" s="19" t="s">
        <v>23</v>
      </c>
      <c r="BE4" s="19" t="s">
        <v>24</v>
      </c>
      <c r="BF4" s="19" t="s">
        <v>25</v>
      </c>
      <c r="BG4" s="19" t="s">
        <v>26</v>
      </c>
      <c r="BH4" s="19" t="s">
        <v>27</v>
      </c>
      <c r="BI4" s="19" t="s">
        <v>28</v>
      </c>
      <c r="BJ4" s="19" t="s">
        <v>29</v>
      </c>
      <c r="BK4" s="19" t="s">
        <v>30</v>
      </c>
      <c r="BL4" s="19" t="s">
        <v>31</v>
      </c>
      <c r="BM4" s="19" t="s">
        <v>32</v>
      </c>
      <c r="BN4" s="19" t="s">
        <v>33</v>
      </c>
      <c r="BO4" s="19" t="s">
        <v>34</v>
      </c>
      <c r="BP4" s="19" t="s">
        <v>35</v>
      </c>
      <c r="BQ4" s="19" t="s">
        <v>36</v>
      </c>
      <c r="BR4" s="19" t="s">
        <v>37</v>
      </c>
      <c r="BS4" s="19" t="s">
        <v>38</v>
      </c>
      <c r="BT4" s="19" t="s">
        <v>39</v>
      </c>
      <c r="BU4" s="19" t="s">
        <v>40</v>
      </c>
      <c r="BV4" s="19" t="s">
        <v>41</v>
      </c>
      <c r="BW4" s="19" t="s">
        <v>42</v>
      </c>
      <c r="BX4" s="19" t="s">
        <v>43</v>
      </c>
      <c r="BY4" s="19" t="s">
        <v>44</v>
      </c>
      <c r="BZ4" s="19" t="s">
        <v>45</v>
      </c>
      <c r="CA4" s="19" t="s">
        <v>46</v>
      </c>
      <c r="CB4" s="19" t="s">
        <v>47</v>
      </c>
      <c r="CC4" s="19" t="s">
        <v>48</v>
      </c>
      <c r="CD4" s="19" t="s">
        <v>49</v>
      </c>
      <c r="CE4" s="19" t="s">
        <v>50</v>
      </c>
      <c r="CF4" s="19" t="s">
        <v>51</v>
      </c>
      <c r="CG4" s="19" t="s">
        <v>52</v>
      </c>
      <c r="CH4" s="19" t="s">
        <v>53</v>
      </c>
      <c r="CI4" s="19" t="s">
        <v>54</v>
      </c>
      <c r="CJ4" s="19" t="s">
        <v>55</v>
      </c>
      <c r="CK4" s="19" t="s">
        <v>56</v>
      </c>
      <c r="CL4" s="19" t="s">
        <v>57</v>
      </c>
      <c r="CM4" s="19" t="s">
        <v>58</v>
      </c>
      <c r="CN4" s="19" t="s">
        <v>59</v>
      </c>
      <c r="CO4" s="19" t="s">
        <v>60</v>
      </c>
      <c r="CP4" s="19" t="s">
        <v>61</v>
      </c>
      <c r="CQ4" s="19" t="s">
        <v>62</v>
      </c>
      <c r="CR4" s="19" t="s">
        <v>63</v>
      </c>
      <c r="CS4" s="19" t="s">
        <v>64</v>
      </c>
      <c r="CT4" s="19" t="s">
        <v>65</v>
      </c>
      <c r="CU4" s="19" t="s">
        <v>66</v>
      </c>
      <c r="CV4" s="19" t="s">
        <v>67</v>
      </c>
      <c r="CW4" s="19" t="s">
        <v>68</v>
      </c>
      <c r="CX4" s="19" t="s">
        <v>69</v>
      </c>
      <c r="CY4" s="19" t="s">
        <v>70</v>
      </c>
      <c r="CZ4" s="19" t="s">
        <v>71</v>
      </c>
      <c r="DA4" s="19" t="s">
        <v>72</v>
      </c>
      <c r="DB4" s="19" t="s">
        <v>73</v>
      </c>
      <c r="DC4" s="19" t="s">
        <v>74</v>
      </c>
      <c r="DD4" s="19" t="s">
        <v>75</v>
      </c>
      <c r="DE4" s="19" t="s">
        <v>76</v>
      </c>
      <c r="DF4" s="19" t="s">
        <v>77</v>
      </c>
      <c r="DG4" s="19" t="s">
        <v>78</v>
      </c>
      <c r="DH4" s="19" t="s">
        <v>79</v>
      </c>
      <c r="DI4" s="19" t="s">
        <v>80</v>
      </c>
      <c r="DJ4" s="19" t="s">
        <v>81</v>
      </c>
      <c r="DK4" s="19" t="s">
        <v>82</v>
      </c>
      <c r="DL4" s="19" t="s">
        <v>83</v>
      </c>
      <c r="DM4" s="19" t="s">
        <v>84</v>
      </c>
      <c r="DN4" s="19" t="s">
        <v>85</v>
      </c>
      <c r="DO4" s="19" t="s">
        <v>86</v>
      </c>
      <c r="DP4" s="19" t="s">
        <v>87</v>
      </c>
      <c r="DQ4" s="19" t="s">
        <v>88</v>
      </c>
      <c r="DR4" s="19" t="s">
        <v>89</v>
      </c>
      <c r="DS4" s="19" t="s">
        <v>90</v>
      </c>
      <c r="DT4" s="19" t="s">
        <v>91</v>
      </c>
      <c r="DU4" s="19" t="s">
        <v>92</v>
      </c>
      <c r="DV4" s="19" t="s">
        <v>93</v>
      </c>
      <c r="DW4" s="19" t="s">
        <v>94</v>
      </c>
      <c r="DX4" s="19" t="s">
        <v>95</v>
      </c>
      <c r="DY4" s="19" t="s">
        <v>96</v>
      </c>
      <c r="DZ4" s="19" t="s">
        <v>97</v>
      </c>
      <c r="EA4" s="19" t="s">
        <v>98</v>
      </c>
      <c r="EB4" s="19" t="s">
        <v>99</v>
      </c>
      <c r="EC4" s="19" t="s">
        <v>100</v>
      </c>
      <c r="ED4" s="19" t="s">
        <v>101</v>
      </c>
      <c r="EE4" s="19" t="s">
        <v>102</v>
      </c>
      <c r="EF4" s="19" t="s">
        <v>103</v>
      </c>
      <c r="EG4" s="19" t="s">
        <v>104</v>
      </c>
      <c r="EH4" s="19" t="s">
        <v>105</v>
      </c>
      <c r="EI4" s="19" t="s">
        <v>106</v>
      </c>
      <c r="EJ4" s="19" t="s">
        <v>107</v>
      </c>
      <c r="EK4" s="19" t="s">
        <v>108</v>
      </c>
      <c r="EL4" s="19" t="s">
        <v>109</v>
      </c>
      <c r="EM4" s="19" t="s">
        <v>110</v>
      </c>
      <c r="EN4" s="19" t="s">
        <v>111</v>
      </c>
      <c r="EO4" s="19" t="s">
        <v>112</v>
      </c>
      <c r="EP4" s="19" t="s">
        <v>113</v>
      </c>
      <c r="EQ4" s="19" t="s">
        <v>114</v>
      </c>
      <c r="ER4" s="19" t="s">
        <v>115</v>
      </c>
      <c r="ES4" s="19" t="s">
        <v>116</v>
      </c>
      <c r="ET4" s="19" t="s">
        <v>117</v>
      </c>
      <c r="EU4" s="19" t="s">
        <v>118</v>
      </c>
      <c r="EV4" s="19" t="s">
        <v>119</v>
      </c>
      <c r="EW4" s="19" t="s">
        <v>120</v>
      </c>
      <c r="EX4" s="19" t="s">
        <v>121</v>
      </c>
      <c r="EY4" s="19" t="s">
        <v>122</v>
      </c>
      <c r="EZ4" s="19" t="s">
        <v>123</v>
      </c>
      <c r="FA4" s="19" t="s">
        <v>124</v>
      </c>
      <c r="FB4" s="19" t="s">
        <v>125</v>
      </c>
      <c r="FC4" s="19" t="s">
        <v>126</v>
      </c>
      <c r="FD4" s="19" t="s">
        <v>127</v>
      </c>
      <c r="FE4" s="19" t="s">
        <v>128</v>
      </c>
      <c r="FF4" s="19" t="s">
        <v>129</v>
      </c>
      <c r="FG4" s="19" t="s">
        <v>130</v>
      </c>
      <c r="FH4" s="19" t="s">
        <v>131</v>
      </c>
      <c r="FI4" s="19" t="s">
        <v>132</v>
      </c>
      <c r="FJ4" s="19" t="s">
        <v>133</v>
      </c>
      <c r="FK4" s="19" t="s">
        <v>134</v>
      </c>
      <c r="FL4" s="19" t="s">
        <v>135</v>
      </c>
      <c r="FM4" s="19" t="s">
        <v>136</v>
      </c>
      <c r="FN4" s="19" t="s">
        <v>137</v>
      </c>
      <c r="FO4" s="19" t="s">
        <v>138</v>
      </c>
      <c r="FP4" s="19" t="s">
        <v>139</v>
      </c>
      <c r="FQ4" s="19" t="s">
        <v>140</v>
      </c>
      <c r="FR4" s="19" t="s">
        <v>141</v>
      </c>
      <c r="FS4" s="19" t="s">
        <v>142</v>
      </c>
      <c r="FT4" s="19" t="s">
        <v>143</v>
      </c>
      <c r="FU4" s="19" t="s">
        <v>144</v>
      </c>
      <c r="FV4" s="19" t="s">
        <v>145</v>
      </c>
      <c r="FW4" s="19" t="s">
        <v>146</v>
      </c>
      <c r="FX4" s="19" t="s">
        <v>147</v>
      </c>
      <c r="FY4" s="19" t="s">
        <v>148</v>
      </c>
      <c r="FZ4" s="19" t="s">
        <v>149</v>
      </c>
      <c r="GA4" s="19" t="s">
        <v>150</v>
      </c>
      <c r="GB4" s="19" t="s">
        <v>151</v>
      </c>
      <c r="GC4" s="19" t="s">
        <v>152</v>
      </c>
      <c r="GD4" s="19" t="s">
        <v>153</v>
      </c>
      <c r="GE4" s="19" t="s">
        <v>154</v>
      </c>
      <c r="GF4" s="19" t="s">
        <v>155</v>
      </c>
      <c r="GG4" s="19" t="s">
        <v>156</v>
      </c>
      <c r="GH4" s="19" t="s">
        <v>157</v>
      </c>
      <c r="GI4" s="19" t="s">
        <v>158</v>
      </c>
      <c r="GJ4" s="19" t="s">
        <v>159</v>
      </c>
      <c r="GK4" s="19" t="s">
        <v>160</v>
      </c>
      <c r="GL4" s="19" t="s">
        <v>161</v>
      </c>
      <c r="GM4" s="19" t="s">
        <v>162</v>
      </c>
      <c r="GN4" s="19" t="s">
        <v>163</v>
      </c>
      <c r="GO4" s="19" t="s">
        <v>164</v>
      </c>
      <c r="GP4" s="19" t="s">
        <v>165</v>
      </c>
      <c r="GQ4" s="19" t="s">
        <v>166</v>
      </c>
      <c r="GR4" s="19" t="s">
        <v>167</v>
      </c>
      <c r="GS4" s="19" t="s">
        <v>168</v>
      </c>
      <c r="GT4" s="19" t="s">
        <v>169</v>
      </c>
      <c r="GU4" s="19" t="s">
        <v>170</v>
      </c>
      <c r="GV4" s="19" t="s">
        <v>171</v>
      </c>
      <c r="GW4" s="20" t="s">
        <v>172</v>
      </c>
    </row>
    <row r="5" spans="1:205" x14ac:dyDescent="0.25">
      <c r="A5" s="3" t="s">
        <v>173</v>
      </c>
      <c r="B5" s="63" t="s">
        <v>174</v>
      </c>
      <c r="C5" s="64"/>
      <c r="D5" s="3" t="s">
        <v>175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15"/>
      <c r="AH5" s="15"/>
      <c r="AI5" s="3" t="s">
        <v>353</v>
      </c>
      <c r="AJ5" s="3" t="s">
        <v>353</v>
      </c>
      <c r="AK5" s="3" t="s">
        <v>353</v>
      </c>
      <c r="AL5" s="3" t="s">
        <v>353</v>
      </c>
      <c r="AM5" s="3" t="s">
        <v>353</v>
      </c>
      <c r="AN5" s="3" t="s">
        <v>353</v>
      </c>
      <c r="AO5" s="3" t="s">
        <v>353</v>
      </c>
      <c r="AP5" s="3" t="s">
        <v>353</v>
      </c>
      <c r="AQ5" s="3" t="s">
        <v>353</v>
      </c>
      <c r="AR5" s="3" t="s">
        <v>353</v>
      </c>
      <c r="AS5" s="3" t="s">
        <v>353</v>
      </c>
      <c r="AT5" s="3" t="s">
        <v>353</v>
      </c>
      <c r="AU5" s="3" t="s">
        <v>353</v>
      </c>
      <c r="AV5" s="3" t="s">
        <v>353</v>
      </c>
      <c r="AW5" s="3" t="s">
        <v>353</v>
      </c>
      <c r="AX5" s="3" t="s">
        <v>353</v>
      </c>
      <c r="AY5" s="3" t="s">
        <v>353</v>
      </c>
      <c r="AZ5" s="3" t="s">
        <v>353</v>
      </c>
      <c r="BA5" s="3" t="s">
        <v>353</v>
      </c>
      <c r="BB5" s="3" t="s">
        <v>353</v>
      </c>
      <c r="BC5" s="3" t="s">
        <v>353</v>
      </c>
      <c r="BD5" s="3" t="s">
        <v>353</v>
      </c>
      <c r="BE5" s="3" t="s">
        <v>353</v>
      </c>
      <c r="BF5" s="3" t="s">
        <v>353</v>
      </c>
      <c r="BG5" s="3" t="s">
        <v>353</v>
      </c>
      <c r="BH5" s="3" t="s">
        <v>353</v>
      </c>
      <c r="BI5" s="3" t="s">
        <v>353</v>
      </c>
      <c r="BJ5" s="3" t="s">
        <v>353</v>
      </c>
      <c r="BK5" s="3" t="s">
        <v>353</v>
      </c>
      <c r="BL5" s="3" t="s">
        <v>353</v>
      </c>
      <c r="BM5" s="3" t="s">
        <v>353</v>
      </c>
      <c r="BN5" s="3" t="s">
        <v>353</v>
      </c>
      <c r="BO5" s="3" t="s">
        <v>353</v>
      </c>
      <c r="BP5" s="3" t="s">
        <v>353</v>
      </c>
      <c r="BQ5" s="3" t="s">
        <v>353</v>
      </c>
      <c r="BR5" s="3" t="s">
        <v>353</v>
      </c>
      <c r="BS5" s="3" t="s">
        <v>353</v>
      </c>
      <c r="BT5" s="3" t="s">
        <v>353</v>
      </c>
      <c r="BU5" s="3" t="s">
        <v>353</v>
      </c>
      <c r="BV5" s="3" t="s">
        <v>353</v>
      </c>
      <c r="BW5" s="3" t="s">
        <v>353</v>
      </c>
      <c r="BX5" s="3" t="s">
        <v>353</v>
      </c>
      <c r="BY5" s="3" t="s">
        <v>353</v>
      </c>
      <c r="BZ5" s="3" t="s">
        <v>353</v>
      </c>
      <c r="CA5" s="3" t="s">
        <v>353</v>
      </c>
      <c r="CB5" s="3" t="s">
        <v>353</v>
      </c>
      <c r="CC5" s="3" t="s">
        <v>353</v>
      </c>
      <c r="CD5" s="3" t="s">
        <v>353</v>
      </c>
      <c r="CE5" s="3" t="s">
        <v>353</v>
      </c>
      <c r="CF5" s="3" t="s">
        <v>353</v>
      </c>
      <c r="CG5" s="3" t="s">
        <v>353</v>
      </c>
      <c r="CH5" s="3" t="s">
        <v>353</v>
      </c>
      <c r="CI5" s="3" t="s">
        <v>353</v>
      </c>
      <c r="CJ5" s="3" t="s">
        <v>353</v>
      </c>
      <c r="CK5" s="3" t="s">
        <v>353</v>
      </c>
      <c r="CL5" s="3" t="s">
        <v>353</v>
      </c>
      <c r="CM5" s="3" t="s">
        <v>353</v>
      </c>
      <c r="CN5" s="3" t="s">
        <v>353</v>
      </c>
      <c r="CO5" s="3" t="s">
        <v>353</v>
      </c>
      <c r="CP5" s="3" t="s">
        <v>353</v>
      </c>
      <c r="CQ5" s="3" t="s">
        <v>353</v>
      </c>
      <c r="CR5" s="3" t="s">
        <v>353</v>
      </c>
      <c r="CS5" s="3" t="s">
        <v>353</v>
      </c>
      <c r="CT5" s="3" t="s">
        <v>353</v>
      </c>
      <c r="CU5" s="3" t="s">
        <v>353</v>
      </c>
      <c r="CV5" s="3" t="s">
        <v>353</v>
      </c>
      <c r="CW5" s="3" t="s">
        <v>353</v>
      </c>
      <c r="CX5" s="3" t="s">
        <v>353</v>
      </c>
      <c r="CY5" s="3" t="s">
        <v>353</v>
      </c>
      <c r="CZ5" s="3" t="s">
        <v>353</v>
      </c>
      <c r="DA5" s="3" t="s">
        <v>353</v>
      </c>
      <c r="DB5" s="3" t="s">
        <v>353</v>
      </c>
      <c r="DC5" s="3" t="s">
        <v>353</v>
      </c>
      <c r="DD5" s="3" t="s">
        <v>353</v>
      </c>
      <c r="DE5" s="3" t="s">
        <v>353</v>
      </c>
      <c r="DF5" s="3" t="s">
        <v>353</v>
      </c>
      <c r="DG5" s="3" t="s">
        <v>353</v>
      </c>
      <c r="DH5" s="3" t="s">
        <v>353</v>
      </c>
      <c r="DI5" s="3" t="s">
        <v>353</v>
      </c>
      <c r="DJ5" s="3" t="s">
        <v>353</v>
      </c>
      <c r="DK5" s="3" t="s">
        <v>353</v>
      </c>
      <c r="DL5" s="3" t="s">
        <v>353</v>
      </c>
      <c r="DM5" s="3" t="s">
        <v>353</v>
      </c>
      <c r="DN5" s="3" t="s">
        <v>353</v>
      </c>
      <c r="DO5" s="3" t="s">
        <v>353</v>
      </c>
      <c r="DP5" s="3" t="s">
        <v>353</v>
      </c>
      <c r="DQ5" s="3" t="s">
        <v>353</v>
      </c>
      <c r="DR5" s="3" t="s">
        <v>353</v>
      </c>
      <c r="DS5" s="3" t="s">
        <v>353</v>
      </c>
      <c r="DT5" s="3" t="s">
        <v>353</v>
      </c>
      <c r="DU5" s="3" t="s">
        <v>353</v>
      </c>
      <c r="DV5" s="3" t="s">
        <v>353</v>
      </c>
      <c r="DW5" s="3" t="s">
        <v>353</v>
      </c>
      <c r="DX5" s="3" t="s">
        <v>353</v>
      </c>
      <c r="DY5" s="3" t="s">
        <v>353</v>
      </c>
      <c r="DZ5" s="3" t="s">
        <v>353</v>
      </c>
      <c r="EA5" s="3" t="s">
        <v>353</v>
      </c>
      <c r="EB5" s="3" t="s">
        <v>353</v>
      </c>
      <c r="EC5" s="3" t="s">
        <v>353</v>
      </c>
      <c r="ED5" s="3" t="s">
        <v>353</v>
      </c>
      <c r="EE5" s="3" t="s">
        <v>353</v>
      </c>
      <c r="EF5" s="3" t="s">
        <v>353</v>
      </c>
      <c r="EG5" s="3" t="s">
        <v>353</v>
      </c>
      <c r="EH5" s="3" t="s">
        <v>353</v>
      </c>
      <c r="EI5" s="3" t="s">
        <v>353</v>
      </c>
      <c r="EJ5" s="3" t="s">
        <v>353</v>
      </c>
      <c r="EK5" s="3" t="s">
        <v>353</v>
      </c>
      <c r="EL5" s="3" t="s">
        <v>353</v>
      </c>
      <c r="EM5" s="3" t="s">
        <v>353</v>
      </c>
      <c r="EN5" s="3" t="s">
        <v>353</v>
      </c>
      <c r="EO5" s="3" t="s">
        <v>353</v>
      </c>
      <c r="EP5" s="3" t="s">
        <v>353</v>
      </c>
      <c r="EQ5" s="3" t="s">
        <v>353</v>
      </c>
      <c r="ER5" s="3" t="s">
        <v>353</v>
      </c>
      <c r="ES5" s="3" t="s">
        <v>353</v>
      </c>
      <c r="ET5" s="3" t="s">
        <v>353</v>
      </c>
      <c r="EU5" s="3" t="s">
        <v>353</v>
      </c>
      <c r="EV5" s="3" t="s">
        <v>353</v>
      </c>
      <c r="EW5" s="3" t="s">
        <v>353</v>
      </c>
      <c r="EX5" s="3" t="s">
        <v>353</v>
      </c>
      <c r="EY5" s="3" t="s">
        <v>353</v>
      </c>
      <c r="EZ5" s="3" t="s">
        <v>353</v>
      </c>
      <c r="FA5" s="3" t="s">
        <v>353</v>
      </c>
      <c r="FB5" s="3" t="s">
        <v>353</v>
      </c>
      <c r="FC5" s="3" t="s">
        <v>353</v>
      </c>
      <c r="FD5" s="3" t="s">
        <v>353</v>
      </c>
      <c r="FE5" s="3" t="s">
        <v>353</v>
      </c>
      <c r="FF5" s="3" t="s">
        <v>353</v>
      </c>
      <c r="FG5" s="3" t="s">
        <v>353</v>
      </c>
      <c r="FH5" s="3" t="s">
        <v>353</v>
      </c>
      <c r="FI5" s="3" t="s">
        <v>353</v>
      </c>
      <c r="FJ5" s="3" t="s">
        <v>353</v>
      </c>
      <c r="FK5" s="3" t="s">
        <v>353</v>
      </c>
      <c r="FL5" s="3" t="s">
        <v>353</v>
      </c>
      <c r="FM5" s="3" t="s">
        <v>353</v>
      </c>
      <c r="FN5" s="3" t="s">
        <v>353</v>
      </c>
      <c r="FO5" s="3" t="s">
        <v>353</v>
      </c>
      <c r="FP5" s="3" t="s">
        <v>353</v>
      </c>
      <c r="FQ5" s="3" t="s">
        <v>353</v>
      </c>
      <c r="FR5" s="3" t="s">
        <v>353</v>
      </c>
      <c r="FS5" s="3" t="s">
        <v>353</v>
      </c>
      <c r="FT5" s="3" t="s">
        <v>353</v>
      </c>
      <c r="FU5" s="3" t="s">
        <v>353</v>
      </c>
      <c r="FV5" s="3" t="s">
        <v>353</v>
      </c>
      <c r="FW5" s="3" t="s">
        <v>353</v>
      </c>
      <c r="FX5" s="3" t="s">
        <v>353</v>
      </c>
      <c r="FY5" s="3" t="s">
        <v>353</v>
      </c>
      <c r="FZ5" s="3" t="s">
        <v>353</v>
      </c>
      <c r="GA5" s="3" t="s">
        <v>353</v>
      </c>
      <c r="GB5" s="3" t="s">
        <v>353</v>
      </c>
      <c r="GC5" s="3" t="s">
        <v>353</v>
      </c>
      <c r="GD5" s="3" t="s">
        <v>353</v>
      </c>
      <c r="GE5" s="3" t="s">
        <v>353</v>
      </c>
      <c r="GF5" s="3" t="s">
        <v>353</v>
      </c>
      <c r="GG5" s="3" t="s">
        <v>353</v>
      </c>
      <c r="GH5" s="3" t="s">
        <v>353</v>
      </c>
      <c r="GI5" s="3" t="s">
        <v>353</v>
      </c>
      <c r="GJ5" s="3" t="s">
        <v>353</v>
      </c>
      <c r="GK5" s="3" t="s">
        <v>353</v>
      </c>
      <c r="GL5" s="3" t="s">
        <v>353</v>
      </c>
      <c r="GM5" s="3" t="s">
        <v>353</v>
      </c>
      <c r="GN5" s="3" t="s">
        <v>353</v>
      </c>
      <c r="GO5" s="3" t="s">
        <v>353</v>
      </c>
      <c r="GP5" s="3" t="s">
        <v>353</v>
      </c>
      <c r="GQ5" s="3" t="s">
        <v>353</v>
      </c>
      <c r="GR5" s="3" t="s">
        <v>353</v>
      </c>
      <c r="GS5" s="3" t="s">
        <v>353</v>
      </c>
      <c r="GT5" s="3" t="s">
        <v>353</v>
      </c>
      <c r="GU5" s="3" t="s">
        <v>353</v>
      </c>
      <c r="GV5" s="3" t="s">
        <v>353</v>
      </c>
      <c r="GW5" s="3" t="s">
        <v>353</v>
      </c>
    </row>
    <row r="6" spans="1:205" ht="12.75" customHeight="1" x14ac:dyDescent="0.25">
      <c r="A6" s="38"/>
      <c r="B6" s="61" t="s">
        <v>217</v>
      </c>
      <c r="C6" s="62"/>
      <c r="D6" s="5" t="s">
        <v>218</v>
      </c>
      <c r="E6" s="35" t="s">
        <v>373</v>
      </c>
      <c r="F6" s="35"/>
      <c r="G6" s="35"/>
      <c r="H6" s="35"/>
      <c r="I6" s="35"/>
      <c r="J6" s="35"/>
      <c r="K6" s="35"/>
      <c r="L6" s="35"/>
      <c r="M6" s="35"/>
      <c r="N6" s="17"/>
      <c r="O6" s="26"/>
      <c r="P6" s="26" t="e">
        <f>VLOOKUP(MID(D6,1,4),Complexeprogrammas!A:C,3,FALSE)</f>
        <v>#N/A</v>
      </c>
      <c r="Q6" s="26"/>
      <c r="R6" s="35"/>
      <c r="S6" s="26"/>
      <c r="T6" s="26" t="e">
        <f>VLOOKUP(D6,Retribueerbaar!C:E,3,FALSE)</f>
        <v>#N/A</v>
      </c>
      <c r="U6" s="26"/>
      <c r="V6" s="26"/>
      <c r="W6" s="26"/>
      <c r="X6" s="26"/>
      <c r="Y6" s="26" t="e">
        <f>VLOOKUP($D6,'Aantal per systeem'!$C$5:$F$200,2,FALSE)</f>
        <v>#N/A</v>
      </c>
      <c r="Z6" s="26" t="e">
        <f>VLOOKUP($D6,'Aantal per systeem'!$C$5:$F$200,3,FALSE)</f>
        <v>#N/A</v>
      </c>
      <c r="AA6" s="26" t="e">
        <f>VLOOKUP($D6,'Aantal per systeem'!$C$5:$F$200,4,FALSE)</f>
        <v>#N/A</v>
      </c>
      <c r="AB6" s="26"/>
      <c r="AC6" s="26"/>
      <c r="AD6" s="25">
        <f t="shared" ref="AD6:AD10" si="0">SUM(AT6:CB6)</f>
        <v>7.5</v>
      </c>
      <c r="AE6" s="25">
        <f t="shared" ref="AE6:AE10" si="1">SUM(CW6:EO6)</f>
        <v>0</v>
      </c>
      <c r="AF6" s="25">
        <f t="shared" ref="AF6:AF10" si="2">SUM(EY6:GV6)</f>
        <v>0</v>
      </c>
      <c r="AG6" s="17"/>
      <c r="AH6" s="17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>
        <v>7.5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8"/>
    </row>
    <row r="7" spans="1:205" ht="12.75" customHeight="1" x14ac:dyDescent="0.25">
      <c r="A7" s="38"/>
      <c r="B7" s="61" t="s">
        <v>217</v>
      </c>
      <c r="C7" s="62"/>
      <c r="D7" s="5" t="s">
        <v>219</v>
      </c>
      <c r="E7" s="35" t="s">
        <v>373</v>
      </c>
      <c r="F7" s="35"/>
      <c r="G7" s="35"/>
      <c r="H7" s="35"/>
      <c r="I7" s="35"/>
      <c r="J7" s="35"/>
      <c r="K7" s="35"/>
      <c r="L7" s="35"/>
      <c r="M7" s="35"/>
      <c r="N7" s="17"/>
      <c r="O7" s="26"/>
      <c r="P7" s="26" t="e">
        <f>VLOOKUP(MID(D7,1,4),Complexeprogrammas!A:C,3,FALSE)</f>
        <v>#N/A</v>
      </c>
      <c r="Q7" s="26"/>
      <c r="R7" s="35"/>
      <c r="S7" s="26"/>
      <c r="T7" s="26" t="e">
        <f>VLOOKUP(D7,Retribueerbaar!C:E,3,FALSE)</f>
        <v>#N/A</v>
      </c>
      <c r="U7" s="26"/>
      <c r="V7" s="26"/>
      <c r="W7" s="26"/>
      <c r="X7" s="26"/>
      <c r="Y7" s="26">
        <f>VLOOKUP($D7,'Aantal per systeem'!$C$5:$F$200,2,FALSE)</f>
        <v>0</v>
      </c>
      <c r="Z7" s="26">
        <f>VLOOKUP($D7,'Aantal per systeem'!$C$5:$F$200,3,FALSE)</f>
        <v>309</v>
      </c>
      <c r="AA7" s="26">
        <f>VLOOKUP($D7,'Aantal per systeem'!$C$5:$F$200,4,FALSE)</f>
        <v>0</v>
      </c>
      <c r="AB7" s="26"/>
      <c r="AC7" s="26"/>
      <c r="AD7" s="25">
        <f t="shared" si="0"/>
        <v>3640.0896803164178</v>
      </c>
      <c r="AE7" s="25">
        <f t="shared" si="1"/>
        <v>0.29409999999999997</v>
      </c>
      <c r="AF7" s="25">
        <f t="shared" si="2"/>
        <v>0.87222241202792405</v>
      </c>
      <c r="AG7" s="17"/>
      <c r="AH7" s="17"/>
      <c r="AI7" s="6"/>
      <c r="AJ7" s="6"/>
      <c r="AK7" s="6"/>
      <c r="AL7" s="6"/>
      <c r="AM7" s="7">
        <v>0.81430000000000002</v>
      </c>
      <c r="AN7" s="6"/>
      <c r="AO7" s="6"/>
      <c r="AP7" s="7">
        <v>0.65449999999999997</v>
      </c>
      <c r="AQ7" s="6"/>
      <c r="AR7" s="6"/>
      <c r="AS7" s="7">
        <v>0.233992857142857</v>
      </c>
      <c r="AT7" s="7">
        <v>330.28219999999999</v>
      </c>
      <c r="AU7" s="7">
        <v>441.58449999999999</v>
      </c>
      <c r="AV7" s="7">
        <v>1.8274999999999999</v>
      </c>
      <c r="AW7" s="7">
        <v>7.3014999999999999</v>
      </c>
      <c r="AX7" s="7">
        <v>2.2831000000000001</v>
      </c>
      <c r="AY7" s="6"/>
      <c r="AZ7" s="6"/>
      <c r="BA7" s="6"/>
      <c r="BB7" s="6"/>
      <c r="BC7" s="6"/>
      <c r="BD7" s="7">
        <v>0.27655662962963001</v>
      </c>
      <c r="BE7" s="7">
        <v>2.8899999999999999E-2</v>
      </c>
      <c r="BF7" s="6"/>
      <c r="BG7" s="6"/>
      <c r="BH7" s="7">
        <v>0.57120000000000004</v>
      </c>
      <c r="BI7" s="6"/>
      <c r="BJ7" s="7">
        <v>2845.8941368425299</v>
      </c>
      <c r="BK7" s="7">
        <v>1.0432304950422</v>
      </c>
      <c r="BL7" s="7">
        <v>1.75621095018338</v>
      </c>
      <c r="BM7" s="7">
        <v>1.16396893670959</v>
      </c>
      <c r="BN7" s="7">
        <v>0.992030109303213</v>
      </c>
      <c r="BO7" s="7">
        <v>2.5762633261134198</v>
      </c>
      <c r="BP7" s="7">
        <v>0.164934973082214</v>
      </c>
      <c r="BQ7" s="6"/>
      <c r="BR7" s="7">
        <v>0.54089862058734095</v>
      </c>
      <c r="BS7" s="7">
        <v>0.29858308702791497</v>
      </c>
      <c r="BT7" s="7">
        <v>0.43802133935413301</v>
      </c>
      <c r="BU7" s="6"/>
      <c r="BV7" s="7">
        <v>1.06594500685428</v>
      </c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>
        <v>3.0599999999999999E-2</v>
      </c>
      <c r="CJ7" s="6"/>
      <c r="CK7" s="6"/>
      <c r="CL7" s="7">
        <v>7.1642857142856994E-2</v>
      </c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7">
        <v>1.8700000000000001E-2</v>
      </c>
      <c r="EJ7" s="6"/>
      <c r="EK7" s="7">
        <v>0.27539999999999998</v>
      </c>
      <c r="EL7" s="6"/>
      <c r="EM7" s="6"/>
      <c r="EN7" s="6"/>
      <c r="EO7" s="6"/>
      <c r="EP7" s="6"/>
      <c r="EQ7" s="6"/>
      <c r="ER7" s="6"/>
      <c r="ES7" s="7">
        <v>6.4600000000000005E-2</v>
      </c>
      <c r="ET7" s="7">
        <v>0.66810000000000003</v>
      </c>
      <c r="EU7" s="7">
        <v>0.2006</v>
      </c>
      <c r="EV7" s="6"/>
      <c r="EW7" s="6"/>
      <c r="EX7" s="6"/>
      <c r="EY7" s="6"/>
      <c r="EZ7" s="6"/>
      <c r="FA7" s="6"/>
      <c r="FB7" s="6"/>
      <c r="FC7" s="6"/>
      <c r="FD7" s="6"/>
      <c r="FE7" s="7">
        <v>4.1787259259259003E-2</v>
      </c>
      <c r="FF7" s="6"/>
      <c r="FG7" s="7">
        <v>3.4000000000000002E-2</v>
      </c>
      <c r="FH7" s="6"/>
      <c r="FI7" s="6"/>
      <c r="FJ7" s="7">
        <v>1.7425E-2</v>
      </c>
      <c r="FK7" s="6"/>
      <c r="FL7" s="6"/>
      <c r="FM7" s="7">
        <v>0.17510000000000001</v>
      </c>
      <c r="FN7" s="6"/>
      <c r="FO7" s="7">
        <v>0.114473173150267</v>
      </c>
      <c r="FP7" s="7">
        <v>1.8830769230768998E-2</v>
      </c>
      <c r="FQ7" s="7">
        <v>5.7799999999999997E-2</v>
      </c>
      <c r="FR7" s="7">
        <v>1.9644444444443999E-2</v>
      </c>
      <c r="FS7" s="7">
        <v>2.4479999999999998E-2</v>
      </c>
      <c r="FT7" s="6"/>
      <c r="FU7" s="7">
        <v>6.3526315789474E-2</v>
      </c>
      <c r="FV7" s="7">
        <v>2.8826086956522001E-2</v>
      </c>
      <c r="FW7" s="7">
        <v>3.4000000000000002E-2</v>
      </c>
      <c r="FX7" s="7">
        <v>7.9576972624799E-2</v>
      </c>
      <c r="FY7" s="6"/>
      <c r="FZ7" s="7">
        <v>2.5963636363636002E-2</v>
      </c>
      <c r="GA7" s="7">
        <v>2.0606060606059998E-3</v>
      </c>
      <c r="GB7" s="7">
        <v>1.4670370370370001E-2</v>
      </c>
      <c r="GC7" s="6"/>
      <c r="GD7" s="6"/>
      <c r="GE7" s="6"/>
      <c r="GF7" s="6"/>
      <c r="GG7" s="6"/>
      <c r="GH7" s="6"/>
      <c r="GI7" s="6"/>
      <c r="GJ7" s="6"/>
      <c r="GK7" s="7">
        <v>4.4200000000000003E-2</v>
      </c>
      <c r="GL7" s="6"/>
      <c r="GM7" s="7">
        <v>3.8080000000000003E-2</v>
      </c>
      <c r="GN7" s="7">
        <v>3.7777777777778E-2</v>
      </c>
      <c r="GO7" s="6"/>
      <c r="GP7" s="6"/>
      <c r="GQ7" s="6"/>
      <c r="GR7" s="6"/>
      <c r="GS7" s="6"/>
      <c r="GT7" s="6"/>
      <c r="GU7" s="6"/>
      <c r="GV7" s="6"/>
      <c r="GW7" s="9">
        <v>0.2346</v>
      </c>
    </row>
    <row r="8" spans="1:205" ht="12.75" customHeight="1" x14ac:dyDescent="0.25">
      <c r="A8" s="38"/>
      <c r="B8" s="61" t="s">
        <v>217</v>
      </c>
      <c r="C8" s="62"/>
      <c r="D8" s="5" t="s">
        <v>220</v>
      </c>
      <c r="E8" s="35"/>
      <c r="F8" s="35"/>
      <c r="G8" s="35"/>
      <c r="H8" s="35"/>
      <c r="I8" s="35"/>
      <c r="J8" s="35"/>
      <c r="K8" s="35"/>
      <c r="L8" s="35"/>
      <c r="M8" s="35" t="s">
        <v>373</v>
      </c>
      <c r="N8" s="17"/>
      <c r="O8" s="26"/>
      <c r="P8" s="26" t="e">
        <f>VLOOKUP(MID(D8,1,4),Complexeprogrammas!A:C,3,FALSE)</f>
        <v>#N/A</v>
      </c>
      <c r="Q8" s="26"/>
      <c r="R8" s="35"/>
      <c r="S8" s="26"/>
      <c r="T8" s="26" t="e">
        <f>VLOOKUP(D8,Retribueerbaar!C:E,3,FALSE)</f>
        <v>#N/A</v>
      </c>
      <c r="U8" s="26"/>
      <c r="V8" s="26"/>
      <c r="W8" s="26"/>
      <c r="X8" s="26"/>
      <c r="Y8" s="26" t="e">
        <f>VLOOKUP($D8,'Aantal per systeem'!$C$5:$F$200,2,FALSE)</f>
        <v>#N/A</v>
      </c>
      <c r="Z8" s="26" t="e">
        <f>VLOOKUP($D8,'Aantal per systeem'!$C$5:$F$200,3,FALSE)</f>
        <v>#N/A</v>
      </c>
      <c r="AA8" s="26" t="e">
        <f>VLOOKUP($D8,'Aantal per systeem'!$C$5:$F$200,4,FALSE)</f>
        <v>#N/A</v>
      </c>
      <c r="AB8" s="26"/>
      <c r="AC8" s="26"/>
      <c r="AD8" s="25">
        <f t="shared" si="0"/>
        <v>0</v>
      </c>
      <c r="AE8" s="25">
        <f t="shared" si="1"/>
        <v>0</v>
      </c>
      <c r="AF8" s="25">
        <f t="shared" si="2"/>
        <v>62.25</v>
      </c>
      <c r="AG8" s="17"/>
      <c r="AH8" s="17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7">
        <v>22.5</v>
      </c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7">
        <v>62.25</v>
      </c>
      <c r="GW8" s="8"/>
    </row>
    <row r="9" spans="1:205" ht="12.75" customHeight="1" x14ac:dyDescent="0.25">
      <c r="A9" s="38"/>
      <c r="B9" s="61" t="s">
        <v>221</v>
      </c>
      <c r="C9" s="62"/>
      <c r="D9" s="5" t="s">
        <v>222</v>
      </c>
      <c r="E9" s="35"/>
      <c r="F9" s="35"/>
      <c r="G9" s="35" t="s">
        <v>373</v>
      </c>
      <c r="H9" s="35"/>
      <c r="I9" s="35"/>
      <c r="J9" s="35"/>
      <c r="K9" s="35"/>
      <c r="L9" s="35"/>
      <c r="M9" s="35"/>
      <c r="N9" s="17"/>
      <c r="O9" s="26"/>
      <c r="P9" s="26" t="e">
        <f>VLOOKUP(MID(D9,1,4),Complexeprogrammas!A:C,3,FALSE)</f>
        <v>#N/A</v>
      </c>
      <c r="Q9" s="26"/>
      <c r="R9" s="35"/>
      <c r="S9" s="26"/>
      <c r="T9" s="26" t="e">
        <f>VLOOKUP(D9,Retribueerbaar!C:E,3,FALSE)</f>
        <v>#N/A</v>
      </c>
      <c r="U9" s="26"/>
      <c r="V9" s="26"/>
      <c r="W9" s="26"/>
      <c r="X9" s="26"/>
      <c r="Y9" s="26">
        <f>VLOOKUP($D9,'Aantal per systeem'!$C$5:$F$200,2,FALSE)</f>
        <v>0</v>
      </c>
      <c r="Z9" s="26">
        <f>VLOOKUP($D9,'Aantal per systeem'!$C$5:$F$200,3,FALSE)</f>
        <v>489</v>
      </c>
      <c r="AA9" s="26">
        <f>VLOOKUP($D9,'Aantal per systeem'!$C$5:$F$200,4,FALSE)</f>
        <v>0</v>
      </c>
      <c r="AB9" s="26"/>
      <c r="AC9" s="26"/>
      <c r="AD9" s="25">
        <f t="shared" si="0"/>
        <v>19651.229346364751</v>
      </c>
      <c r="AE9" s="25">
        <f t="shared" si="1"/>
        <v>291.24218503973827</v>
      </c>
      <c r="AF9" s="25">
        <f t="shared" si="2"/>
        <v>1714.1871658754915</v>
      </c>
      <c r="AG9" s="17"/>
      <c r="AH9" s="17"/>
      <c r="AI9" s="6"/>
      <c r="AJ9" s="6"/>
      <c r="AK9" s="6"/>
      <c r="AL9" s="6"/>
      <c r="AM9" s="7">
        <v>3.7841</v>
      </c>
      <c r="AN9" s="6"/>
      <c r="AO9" s="6"/>
      <c r="AP9" s="7">
        <v>3.0415000000000001</v>
      </c>
      <c r="AQ9" s="6"/>
      <c r="AR9" s="6"/>
      <c r="AS9" s="7">
        <v>1.08737857142857</v>
      </c>
      <c r="AT9" s="7">
        <v>60.561399999999999</v>
      </c>
      <c r="AU9" s="7">
        <v>5077.2015000000001</v>
      </c>
      <c r="AV9" s="7">
        <v>16.9925</v>
      </c>
      <c r="AW9" s="7">
        <v>346.93049999999999</v>
      </c>
      <c r="AX9" s="7">
        <v>35.859699999999997</v>
      </c>
      <c r="AY9" s="6"/>
      <c r="AZ9" s="6"/>
      <c r="BA9" s="6"/>
      <c r="BB9" s="6"/>
      <c r="BC9" s="6"/>
      <c r="BD9" s="7">
        <v>1.28517492592593</v>
      </c>
      <c r="BE9" s="7">
        <v>0.1343</v>
      </c>
      <c r="BF9" s="6"/>
      <c r="BG9" s="6"/>
      <c r="BH9" s="7">
        <v>2.6543999999999999</v>
      </c>
      <c r="BI9" s="6"/>
      <c r="BJ9" s="7">
        <v>7084.0679782533198</v>
      </c>
      <c r="BK9" s="7">
        <v>4.8479534769608001</v>
      </c>
      <c r="BL9" s="7">
        <v>8.1612155920286593</v>
      </c>
      <c r="BM9" s="7">
        <v>5.4090321176504501</v>
      </c>
      <c r="BN9" s="7">
        <v>4.6100222726443398</v>
      </c>
      <c r="BO9" s="7">
        <v>11.9720472213506</v>
      </c>
      <c r="BP9" s="7">
        <v>0.76646252197029097</v>
      </c>
      <c r="BQ9" s="6"/>
      <c r="BR9" s="7">
        <v>2.5135877074352901</v>
      </c>
      <c r="BS9" s="7">
        <v>6975.7725521960301</v>
      </c>
      <c r="BT9" s="7">
        <v>2.03551092993979</v>
      </c>
      <c r="BU9" s="6"/>
      <c r="BV9" s="7">
        <v>4.9535091494992898</v>
      </c>
      <c r="BW9" s="6"/>
      <c r="BX9" s="6"/>
      <c r="BY9" s="6"/>
      <c r="BZ9" s="6"/>
      <c r="CA9" s="6"/>
      <c r="CB9" s="7">
        <v>4.5</v>
      </c>
      <c r="CC9" s="6"/>
      <c r="CD9" s="6"/>
      <c r="CE9" s="6"/>
      <c r="CF9" s="6"/>
      <c r="CG9" s="6"/>
      <c r="CH9" s="6"/>
      <c r="CI9" s="7">
        <v>0.14219999999999999</v>
      </c>
      <c r="CJ9" s="6"/>
      <c r="CK9" s="6"/>
      <c r="CL9" s="7">
        <v>0.33292857142857102</v>
      </c>
      <c r="CM9" s="6"/>
      <c r="CN9" s="6"/>
      <c r="CO9" s="6"/>
      <c r="CP9" s="6"/>
      <c r="CQ9" s="7">
        <v>24.5</v>
      </c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7">
        <v>224.4</v>
      </c>
      <c r="DY9" s="7">
        <v>34.475485039738203</v>
      </c>
      <c r="DZ9" s="6"/>
      <c r="EA9" s="6"/>
      <c r="EB9" s="6"/>
      <c r="EC9" s="6"/>
      <c r="ED9" s="6"/>
      <c r="EE9" s="6"/>
      <c r="EF9" s="6"/>
      <c r="EG9" s="7">
        <v>31</v>
      </c>
      <c r="EH9" s="6"/>
      <c r="EI9" s="7">
        <v>8.6900000000000005E-2</v>
      </c>
      <c r="EJ9" s="6"/>
      <c r="EK9" s="7">
        <v>1.2798</v>
      </c>
      <c r="EL9" s="6"/>
      <c r="EM9" s="6"/>
      <c r="EN9" s="6"/>
      <c r="EO9" s="6"/>
      <c r="EP9" s="6"/>
      <c r="EQ9" s="7">
        <v>167.90257385602499</v>
      </c>
      <c r="ER9" s="6"/>
      <c r="ES9" s="7">
        <v>109.47327692307699</v>
      </c>
      <c r="ET9" s="7">
        <v>3.1046999999999998</v>
      </c>
      <c r="EU9" s="7">
        <v>0.93220000000000003</v>
      </c>
      <c r="EV9" s="6"/>
      <c r="EW9" s="7">
        <v>1.8560000000000001</v>
      </c>
      <c r="EX9" s="6"/>
      <c r="EY9" s="6"/>
      <c r="EZ9" s="6"/>
      <c r="FA9" s="6"/>
      <c r="FB9" s="6"/>
      <c r="FC9" s="6"/>
      <c r="FD9" s="6"/>
      <c r="FE9" s="7">
        <v>0.194187851851852</v>
      </c>
      <c r="FF9" s="6"/>
      <c r="FG9" s="7">
        <v>0.158</v>
      </c>
      <c r="FH9" s="6"/>
      <c r="FI9" s="6"/>
      <c r="FJ9" s="7">
        <v>8.0975000000000005E-2</v>
      </c>
      <c r="FK9" s="6"/>
      <c r="FL9" s="6"/>
      <c r="FM9" s="7">
        <v>0.81369999999999998</v>
      </c>
      <c r="FN9" s="6"/>
      <c r="FO9" s="7">
        <v>0.53196356934535804</v>
      </c>
      <c r="FP9" s="7">
        <v>8.7507692307691995E-2</v>
      </c>
      <c r="FQ9" s="7">
        <v>0.26860000000000001</v>
      </c>
      <c r="FR9" s="7">
        <v>9.1288888888889003E-2</v>
      </c>
      <c r="FS9" s="7">
        <v>0.11376</v>
      </c>
      <c r="FT9" s="6"/>
      <c r="FU9" s="7">
        <v>0.29521052631578898</v>
      </c>
      <c r="FV9" s="7">
        <v>0.13395652173913</v>
      </c>
      <c r="FW9" s="7">
        <v>0.158</v>
      </c>
      <c r="FX9" s="7">
        <v>0.36979887278582901</v>
      </c>
      <c r="FY9" s="6"/>
      <c r="FZ9" s="7">
        <v>0.120654545454545</v>
      </c>
      <c r="GA9" s="7">
        <v>9.5757575757579993E-3</v>
      </c>
      <c r="GB9" s="7">
        <v>6.8174074074073998E-2</v>
      </c>
      <c r="GC9" s="6"/>
      <c r="GD9" s="6"/>
      <c r="GE9" s="6"/>
      <c r="GF9" s="6"/>
      <c r="GG9" s="6"/>
      <c r="GH9" s="7">
        <v>1.1067969924812</v>
      </c>
      <c r="GI9" s="6"/>
      <c r="GJ9" s="6"/>
      <c r="GK9" s="7">
        <v>4.3357988522238102</v>
      </c>
      <c r="GL9" s="6"/>
      <c r="GM9" s="7">
        <v>2.0329600000000001</v>
      </c>
      <c r="GN9" s="7">
        <v>0.17555555555555599</v>
      </c>
      <c r="GO9" s="7">
        <v>0.34799999999999998</v>
      </c>
      <c r="GP9" s="7">
        <v>306.39643072507198</v>
      </c>
      <c r="GQ9" s="6"/>
      <c r="GR9" s="6"/>
      <c r="GS9" s="7">
        <v>1396.29627044982</v>
      </c>
      <c r="GT9" s="6"/>
      <c r="GU9" s="6"/>
      <c r="GV9" s="6"/>
      <c r="GW9" s="9">
        <v>1.0902000000000001</v>
      </c>
    </row>
    <row r="10" spans="1:205" ht="12.75" customHeight="1" x14ac:dyDescent="0.25">
      <c r="A10" s="37"/>
      <c r="B10" s="61" t="s">
        <v>177</v>
      </c>
      <c r="C10" s="62"/>
      <c r="D10" s="5" t="s">
        <v>178</v>
      </c>
      <c r="E10" s="35" t="s">
        <v>373</v>
      </c>
      <c r="F10" s="35"/>
      <c r="G10" s="35"/>
      <c r="H10" s="35"/>
      <c r="I10" s="35"/>
      <c r="J10" s="35"/>
      <c r="K10" s="35"/>
      <c r="L10" s="35"/>
      <c r="M10" s="35"/>
      <c r="N10" s="17"/>
      <c r="O10" s="26"/>
      <c r="P10" s="26" t="e">
        <f>VLOOKUP(MID(D10,1,4),Complexeprogrammas!A:C,3,FALSE)</f>
        <v>#N/A</v>
      </c>
      <c r="Q10" s="26"/>
      <c r="R10" s="35"/>
      <c r="S10" s="26"/>
      <c r="T10" s="26" t="e">
        <f>VLOOKUP(D10,Retribueerbaar!C:E,3,FALSE)</f>
        <v>#N/A</v>
      </c>
      <c r="U10" s="26"/>
      <c r="V10" s="26"/>
      <c r="W10" s="26"/>
      <c r="X10" s="26"/>
      <c r="Y10" s="26" t="e">
        <f>VLOOKUP($D10,'Aantal per systeem'!$C$5:$F$200,2,FALSE)</f>
        <v>#N/A</v>
      </c>
      <c r="Z10" s="26" t="e">
        <f>VLOOKUP($D10,'Aantal per systeem'!$C$5:$F$200,3,FALSE)</f>
        <v>#N/A</v>
      </c>
      <c r="AA10" s="26" t="e">
        <f>VLOOKUP($D10,'Aantal per systeem'!$C$5:$F$200,4,FALSE)</f>
        <v>#N/A</v>
      </c>
      <c r="AB10" s="26"/>
      <c r="AC10" s="26"/>
      <c r="AD10" s="25">
        <f t="shared" si="0"/>
        <v>95.012096774193552</v>
      </c>
      <c r="AE10" s="25">
        <f t="shared" si="1"/>
        <v>0</v>
      </c>
      <c r="AF10" s="25">
        <f t="shared" si="2"/>
        <v>0</v>
      </c>
      <c r="AG10" s="17"/>
      <c r="AH10" s="17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>
        <v>75.5</v>
      </c>
      <c r="AU10" s="6"/>
      <c r="AV10" s="6"/>
      <c r="AW10" s="6"/>
      <c r="AX10" s="7">
        <v>4.75</v>
      </c>
      <c r="AY10" s="7">
        <v>8.1370967741935498</v>
      </c>
      <c r="AZ10" s="6"/>
      <c r="BA10" s="6"/>
      <c r="BB10" s="6"/>
      <c r="BC10" s="6"/>
      <c r="BD10" s="7">
        <v>2.125</v>
      </c>
      <c r="BE10" s="6"/>
      <c r="BF10" s="7">
        <v>2.5</v>
      </c>
      <c r="BG10" s="7">
        <v>2</v>
      </c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8"/>
    </row>
    <row r="11" spans="1:205" ht="12.75" customHeight="1" x14ac:dyDescent="0.25">
      <c r="A11" s="38"/>
      <c r="B11" s="61" t="s">
        <v>177</v>
      </c>
      <c r="C11" s="62"/>
      <c r="D11" s="5" t="s">
        <v>179</v>
      </c>
      <c r="E11" s="35" t="s">
        <v>373</v>
      </c>
      <c r="F11" s="35"/>
      <c r="G11" s="35"/>
      <c r="H11" s="35"/>
      <c r="I11" s="35"/>
      <c r="J11" s="35"/>
      <c r="K11" s="35"/>
      <c r="L11" s="35"/>
      <c r="M11" s="35"/>
      <c r="N11" s="17"/>
      <c r="O11" s="26"/>
      <c r="P11" s="26" t="e">
        <f>VLOOKUP(MID(D11,1,4),Complexeprogrammas!A:C,3,FALSE)</f>
        <v>#N/A</v>
      </c>
      <c r="Q11" s="26"/>
      <c r="R11" s="35"/>
      <c r="S11" s="26"/>
      <c r="T11" s="26" t="e">
        <f>VLOOKUP(D11,Retribueerbaar!C:E,3,FALSE)</f>
        <v>#N/A</v>
      </c>
      <c r="U11" s="26"/>
      <c r="V11" s="26"/>
      <c r="W11" s="26"/>
      <c r="X11" s="26"/>
      <c r="Y11" s="26">
        <f>VLOOKUP($D11,'Aantal per systeem'!$C$5:$F$200,2,FALSE)</f>
        <v>0</v>
      </c>
      <c r="Z11" s="26">
        <f>VLOOKUP($D11,'Aantal per systeem'!$C$5:$F$200,3,FALSE)</f>
        <v>14785</v>
      </c>
      <c r="AA11" s="26">
        <f>VLOOKUP($D11,'Aantal per systeem'!$C$5:$F$200,4,FALSE)</f>
        <v>0</v>
      </c>
      <c r="AB11" s="26"/>
      <c r="AC11" s="26"/>
      <c r="AD11" s="25">
        <f t="shared" ref="AD11:AD119" si="3">SUM(AT11:CB11)</f>
        <v>46625.966738258554</v>
      </c>
      <c r="AE11" s="25">
        <f t="shared" ref="AE11:AE119" si="4">SUM(CW11:EO11)</f>
        <v>16.716100000000001</v>
      </c>
      <c r="AF11" s="25">
        <f t="shared" ref="AF11:AF119" si="5">SUM(EY11:GV11)</f>
        <v>27.628199698756518</v>
      </c>
      <c r="AG11" s="17"/>
      <c r="AH11" s="17"/>
      <c r="AI11" s="6"/>
      <c r="AJ11" s="6"/>
      <c r="AK11" s="6"/>
      <c r="AL11" s="6"/>
      <c r="AM11" s="7">
        <v>7.5202999999999998</v>
      </c>
      <c r="AN11" s="6"/>
      <c r="AO11" s="6"/>
      <c r="AP11" s="7">
        <v>6.0445000000000002</v>
      </c>
      <c r="AQ11" s="6"/>
      <c r="AR11" s="6"/>
      <c r="AS11" s="7">
        <v>2.16099285714286</v>
      </c>
      <c r="AT11" s="7">
        <v>6113.4138923076898</v>
      </c>
      <c r="AU11" s="7">
        <v>51.5745</v>
      </c>
      <c r="AV11" s="7">
        <v>16.877500000000001</v>
      </c>
      <c r="AW11" s="7">
        <v>67.4315</v>
      </c>
      <c r="AX11" s="7">
        <v>24.585100000000001</v>
      </c>
      <c r="AY11" s="7">
        <v>1678.9992781480901</v>
      </c>
      <c r="AZ11" s="7">
        <v>997.63774273169395</v>
      </c>
      <c r="BA11" s="7">
        <v>1347.7082800856699</v>
      </c>
      <c r="BB11" s="7">
        <v>2978.7743287179701</v>
      </c>
      <c r="BC11" s="7">
        <v>2876.7535595715799</v>
      </c>
      <c r="BD11" s="7">
        <v>2299.1545114341002</v>
      </c>
      <c r="BE11" s="7">
        <v>1347.55860693572</v>
      </c>
      <c r="BF11" s="7">
        <v>1633.65613240434</v>
      </c>
      <c r="BG11" s="7">
        <v>2046.0011869605701</v>
      </c>
      <c r="BH11" s="7">
        <v>23040.3281889877</v>
      </c>
      <c r="BI11" s="6"/>
      <c r="BJ11" s="7">
        <v>1.1892750000000001</v>
      </c>
      <c r="BK11" s="7">
        <v>13.234540454213199</v>
      </c>
      <c r="BL11" s="7">
        <v>16.2191246575759</v>
      </c>
      <c r="BM11" s="7">
        <v>10.749595474317999</v>
      </c>
      <c r="BN11" s="7">
        <v>9.1616898329767302</v>
      </c>
      <c r="BO11" s="7">
        <v>23.792549541165101</v>
      </c>
      <c r="BP11" s="7">
        <v>1.5232229867004501</v>
      </c>
      <c r="BQ11" s="6"/>
      <c r="BR11" s="7">
        <v>4.9953578489536801</v>
      </c>
      <c r="BS11" s="7">
        <v>6.7575026272578</v>
      </c>
      <c r="BT11" s="7">
        <v>4.04525589874111</v>
      </c>
      <c r="BU11" s="6"/>
      <c r="BV11" s="7">
        <v>9.8443156515365704</v>
      </c>
      <c r="BW11" s="7">
        <v>4</v>
      </c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>
        <v>0.28260000000000002</v>
      </c>
      <c r="CJ11" s="6"/>
      <c r="CK11" s="6"/>
      <c r="CL11" s="7">
        <v>0.66164285714285698</v>
      </c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7">
        <v>14</v>
      </c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7">
        <v>0.17269999999999999</v>
      </c>
      <c r="EJ11" s="6"/>
      <c r="EK11" s="7">
        <v>2.5434000000000001</v>
      </c>
      <c r="EL11" s="6"/>
      <c r="EM11" s="6"/>
      <c r="EN11" s="6"/>
      <c r="EO11" s="6"/>
      <c r="EP11" s="6"/>
      <c r="EQ11" s="6"/>
      <c r="ER11" s="6"/>
      <c r="ES11" s="7">
        <v>0.59660000000000002</v>
      </c>
      <c r="ET11" s="7">
        <v>6.1700999999999997</v>
      </c>
      <c r="EU11" s="7">
        <v>1.8526</v>
      </c>
      <c r="EV11" s="6"/>
      <c r="EW11" s="6"/>
      <c r="EX11" s="6"/>
      <c r="EY11" s="6"/>
      <c r="EZ11" s="6"/>
      <c r="FA11" s="6"/>
      <c r="FB11" s="6"/>
      <c r="FC11" s="6"/>
      <c r="FD11" s="6"/>
      <c r="FE11" s="7">
        <v>0.38591762962963</v>
      </c>
      <c r="FF11" s="6"/>
      <c r="FG11" s="7">
        <v>0.314</v>
      </c>
      <c r="FH11" s="6"/>
      <c r="FI11" s="6"/>
      <c r="FJ11" s="7">
        <v>0.16092500000000001</v>
      </c>
      <c r="FK11" s="6"/>
      <c r="FL11" s="6"/>
      <c r="FM11" s="7">
        <v>1.6171</v>
      </c>
      <c r="FN11" s="6"/>
      <c r="FO11" s="7">
        <v>1.0571934226230499</v>
      </c>
      <c r="FP11" s="7">
        <v>0.17390769230769201</v>
      </c>
      <c r="FQ11" s="7">
        <v>0.53380000000000005</v>
      </c>
      <c r="FR11" s="7">
        <v>0.18142222222222201</v>
      </c>
      <c r="FS11" s="7">
        <v>0.22608</v>
      </c>
      <c r="FT11" s="6"/>
      <c r="FU11" s="7">
        <v>0.58668421052631503</v>
      </c>
      <c r="FV11" s="7">
        <v>0.26621739130434802</v>
      </c>
      <c r="FW11" s="7">
        <v>0.314</v>
      </c>
      <c r="FX11" s="7">
        <v>0.73491674718196398</v>
      </c>
      <c r="FY11" s="6"/>
      <c r="FZ11" s="7">
        <v>0.23978181818181801</v>
      </c>
      <c r="GA11" s="7">
        <v>1.9030303030303002E-2</v>
      </c>
      <c r="GB11" s="7">
        <v>0.13548518518518499</v>
      </c>
      <c r="GC11" s="6"/>
      <c r="GD11" s="6"/>
      <c r="GE11" s="6"/>
      <c r="GF11" s="6"/>
      <c r="GG11" s="6"/>
      <c r="GH11" s="6"/>
      <c r="GI11" s="6"/>
      <c r="GJ11" s="6"/>
      <c r="GK11" s="7">
        <v>0.40820000000000001</v>
      </c>
      <c r="GL11" s="6"/>
      <c r="GM11" s="7">
        <v>0.35167999999999999</v>
      </c>
      <c r="GN11" s="7">
        <v>0.34888888888888903</v>
      </c>
      <c r="GO11" s="6"/>
      <c r="GP11" s="6"/>
      <c r="GQ11" s="6"/>
      <c r="GR11" s="7">
        <v>19.572969187675099</v>
      </c>
      <c r="GS11" s="6"/>
      <c r="GT11" s="6"/>
      <c r="GU11" s="6"/>
      <c r="GV11" s="6"/>
      <c r="GW11" s="9">
        <v>2.1665999999999999</v>
      </c>
    </row>
    <row r="12" spans="1:205" ht="12.75" customHeight="1" x14ac:dyDescent="0.25">
      <c r="A12" s="38"/>
      <c r="B12" s="61" t="s">
        <v>177</v>
      </c>
      <c r="C12" s="62"/>
      <c r="D12" s="5" t="s">
        <v>180</v>
      </c>
      <c r="E12" s="35"/>
      <c r="F12" s="35"/>
      <c r="G12" s="35"/>
      <c r="H12" s="35"/>
      <c r="I12" s="35"/>
      <c r="J12" s="35" t="s">
        <v>373</v>
      </c>
      <c r="K12" s="35"/>
      <c r="L12" s="35"/>
      <c r="M12" s="35"/>
      <c r="N12" s="17"/>
      <c r="O12" s="26"/>
      <c r="P12" s="26" t="e">
        <f>VLOOKUP(MID(D12,1,4),Complexeprogrammas!A:C,3,FALSE)</f>
        <v>#N/A</v>
      </c>
      <c r="Q12" s="26"/>
      <c r="R12" s="35"/>
      <c r="S12" s="26"/>
      <c r="T12" s="26" t="e">
        <f>VLOOKUP(D12,Retribueerbaar!C:E,3,FALSE)</f>
        <v>#N/A</v>
      </c>
      <c r="U12" s="26"/>
      <c r="V12" s="26"/>
      <c r="W12" s="26"/>
      <c r="X12" s="26"/>
      <c r="Y12" s="26">
        <f>VLOOKUP($D12,'Aantal per systeem'!$C$5:$F$200,2,FALSE)</f>
        <v>0</v>
      </c>
      <c r="Z12" s="26">
        <f>VLOOKUP($D12,'Aantal per systeem'!$C$5:$F$200,3,FALSE)</f>
        <v>308</v>
      </c>
      <c r="AA12" s="26">
        <f>VLOOKUP($D12,'Aantal per systeem'!$C$5:$F$200,4,FALSE)</f>
        <v>0</v>
      </c>
      <c r="AB12" s="26"/>
      <c r="AC12" s="26"/>
      <c r="AD12" s="25">
        <f t="shared" si="3"/>
        <v>171.89176966401368</v>
      </c>
      <c r="AE12" s="25">
        <f t="shared" si="4"/>
        <v>0</v>
      </c>
      <c r="AF12" s="25">
        <f t="shared" si="5"/>
        <v>0</v>
      </c>
      <c r="AG12" s="17"/>
      <c r="AH12" s="17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>
        <v>2.5</v>
      </c>
      <c r="AU12" s="6"/>
      <c r="AV12" s="6"/>
      <c r="AW12" s="6"/>
      <c r="AX12" s="6"/>
      <c r="AY12" s="7">
        <v>0.41666666666666702</v>
      </c>
      <c r="AZ12" s="7">
        <v>1.1246153846153899</v>
      </c>
      <c r="BA12" s="7">
        <v>15.2939814814815</v>
      </c>
      <c r="BB12" s="7">
        <v>3.8811442006269501</v>
      </c>
      <c r="BC12" s="7">
        <v>15.531815803910099</v>
      </c>
      <c r="BD12" s="7">
        <v>30.040083254254601</v>
      </c>
      <c r="BE12" s="7">
        <v>23.018290564734102</v>
      </c>
      <c r="BF12" s="7">
        <v>47.607899580451701</v>
      </c>
      <c r="BG12" s="7">
        <v>32.477272727272698</v>
      </c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8"/>
    </row>
    <row r="13" spans="1:205" ht="12.75" customHeight="1" x14ac:dyDescent="0.25">
      <c r="A13" s="38"/>
      <c r="B13" s="61" t="s">
        <v>181</v>
      </c>
      <c r="C13" s="62"/>
      <c r="D13" s="5" t="s">
        <v>182</v>
      </c>
      <c r="E13" s="35" t="s">
        <v>373</v>
      </c>
      <c r="F13" s="35"/>
      <c r="G13" s="35"/>
      <c r="H13" s="35"/>
      <c r="I13" s="35"/>
      <c r="J13" s="35"/>
      <c r="K13" s="35"/>
      <c r="L13" s="35" t="s">
        <v>373</v>
      </c>
      <c r="M13" s="35"/>
      <c r="N13" s="17"/>
      <c r="O13" s="26"/>
      <c r="P13" s="26" t="e">
        <f>VLOOKUP(MID(D13,1,4),Complexeprogrammas!A:C,3,FALSE)</f>
        <v>#N/A</v>
      </c>
      <c r="Q13" s="26"/>
      <c r="R13" s="35" t="s">
        <v>373</v>
      </c>
      <c r="S13" s="26"/>
      <c r="T13" s="26" t="e">
        <f>VLOOKUP(D13,Retribueerbaar!C:E,3,FALSE)</f>
        <v>#N/A</v>
      </c>
      <c r="U13" s="26"/>
      <c r="V13" s="26"/>
      <c r="W13" s="26"/>
      <c r="X13" s="26"/>
      <c r="Y13" s="26">
        <f>VLOOKUP($D13,'Aantal per systeem'!$C$5:$F$200,2,FALSE)</f>
        <v>0</v>
      </c>
      <c r="Z13" s="26">
        <f>VLOOKUP($D13,'Aantal per systeem'!$C$5:$F$200,3,FALSE)</f>
        <v>828</v>
      </c>
      <c r="AA13" s="26">
        <f>VLOOKUP($D13,'Aantal per systeem'!$C$5:$F$200,4,FALSE)</f>
        <v>0</v>
      </c>
      <c r="AB13" s="26"/>
      <c r="AC13" s="26"/>
      <c r="AD13" s="25">
        <f t="shared" si="3"/>
        <v>16250.136296311259</v>
      </c>
      <c r="AE13" s="25">
        <f t="shared" si="4"/>
        <v>1.7775749999999999</v>
      </c>
      <c r="AF13" s="25">
        <f t="shared" si="5"/>
        <v>5.2718148726981902</v>
      </c>
      <c r="AG13" s="17"/>
      <c r="AH13" s="17"/>
      <c r="AI13" s="6"/>
      <c r="AJ13" s="6"/>
      <c r="AK13" s="6"/>
      <c r="AL13" s="6"/>
      <c r="AM13" s="7">
        <v>4.9217250000000003</v>
      </c>
      <c r="AN13" s="6"/>
      <c r="AO13" s="6"/>
      <c r="AP13" s="7">
        <v>3.9558749999999998</v>
      </c>
      <c r="AQ13" s="6"/>
      <c r="AR13" s="6"/>
      <c r="AS13" s="7">
        <v>1.4142803571428599</v>
      </c>
      <c r="AT13" s="7">
        <v>78.768150000000006</v>
      </c>
      <c r="AU13" s="7">
        <v>33.753374999999998</v>
      </c>
      <c r="AV13" s="7">
        <v>11.045624999999999</v>
      </c>
      <c r="AW13" s="7">
        <v>3595.6311249999999</v>
      </c>
      <c r="AX13" s="7">
        <v>37.299325000000003</v>
      </c>
      <c r="AY13" s="6"/>
      <c r="AZ13" s="6"/>
      <c r="BA13" s="6"/>
      <c r="BB13" s="7">
        <v>5.4978066288550096</v>
      </c>
      <c r="BC13" s="6"/>
      <c r="BD13" s="7">
        <v>1.6715408055555601</v>
      </c>
      <c r="BE13" s="7">
        <v>0.174675</v>
      </c>
      <c r="BF13" s="6"/>
      <c r="BG13" s="6"/>
      <c r="BH13" s="7">
        <v>3.4523999999999999</v>
      </c>
      <c r="BI13" s="6"/>
      <c r="BJ13" s="7">
        <v>0.77833125000000003</v>
      </c>
      <c r="BK13" s="7">
        <v>3700.49409867551</v>
      </c>
      <c r="BL13" s="7">
        <v>10.614745595961301</v>
      </c>
      <c r="BM13" s="7">
        <v>2674.15340814917</v>
      </c>
      <c r="BN13" s="7">
        <v>5.9959466900532403</v>
      </c>
      <c r="BO13" s="7">
        <v>15.5712386328326</v>
      </c>
      <c r="BP13" s="7">
        <v>0.99688638142338504</v>
      </c>
      <c r="BQ13" s="6"/>
      <c r="BR13" s="7">
        <v>3.2692548979617202</v>
      </c>
      <c r="BS13" s="7">
        <v>1.80467130541872</v>
      </c>
      <c r="BT13" s="7">
        <v>1873.13533221335</v>
      </c>
      <c r="BU13" s="6"/>
      <c r="BV13" s="7">
        <v>4188.0283600851699</v>
      </c>
      <c r="BW13" s="6"/>
      <c r="BX13" s="7">
        <v>8</v>
      </c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>
        <v>0.18495</v>
      </c>
      <c r="CJ13" s="6"/>
      <c r="CK13" s="6"/>
      <c r="CL13" s="7">
        <v>0.43301785714285701</v>
      </c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7">
        <v>0.113025</v>
      </c>
      <c r="EJ13" s="6"/>
      <c r="EK13" s="7">
        <v>1.66455</v>
      </c>
      <c r="EL13" s="6"/>
      <c r="EM13" s="6"/>
      <c r="EN13" s="6"/>
      <c r="EO13" s="6"/>
      <c r="EP13" s="6"/>
      <c r="EQ13" s="6"/>
      <c r="ER13" s="6"/>
      <c r="ES13" s="7">
        <v>6.2237833333333299</v>
      </c>
      <c r="ET13" s="7">
        <v>4.0380750000000001</v>
      </c>
      <c r="EU13" s="7">
        <v>1.21245</v>
      </c>
      <c r="EV13" s="6"/>
      <c r="EW13" s="6"/>
      <c r="EX13" s="6"/>
      <c r="EY13" s="6"/>
      <c r="EZ13" s="6"/>
      <c r="FA13" s="6"/>
      <c r="FB13" s="6"/>
      <c r="FC13" s="6"/>
      <c r="FD13" s="6"/>
      <c r="FE13" s="7">
        <v>0.25256711111111102</v>
      </c>
      <c r="FF13" s="6"/>
      <c r="FG13" s="7">
        <v>0.20549999999999999</v>
      </c>
      <c r="FH13" s="6"/>
      <c r="FI13" s="6"/>
      <c r="FJ13" s="7">
        <v>0.10531875</v>
      </c>
      <c r="FK13" s="6"/>
      <c r="FL13" s="6"/>
      <c r="FM13" s="7">
        <v>1.058325</v>
      </c>
      <c r="FN13" s="6"/>
      <c r="FO13" s="7">
        <v>0.69188932595234898</v>
      </c>
      <c r="FP13" s="7">
        <v>0.113815384615385</v>
      </c>
      <c r="FQ13" s="7">
        <v>0.34934999999999999</v>
      </c>
      <c r="FR13" s="7">
        <v>0.118733333333333</v>
      </c>
      <c r="FS13" s="7">
        <v>0.14796000000000001</v>
      </c>
      <c r="FT13" s="6"/>
      <c r="FU13" s="7">
        <v>0.38396052631578897</v>
      </c>
      <c r="FV13" s="7">
        <v>0.174228260869565</v>
      </c>
      <c r="FW13" s="7">
        <v>0.20549999999999999</v>
      </c>
      <c r="FX13" s="7">
        <v>0.48097258454106301</v>
      </c>
      <c r="FY13" s="6"/>
      <c r="FZ13" s="7">
        <v>0.156927272727273</v>
      </c>
      <c r="GA13" s="7">
        <v>1.2454545454546001E-2</v>
      </c>
      <c r="GB13" s="7">
        <v>8.8669444444443996E-2</v>
      </c>
      <c r="GC13" s="6"/>
      <c r="GD13" s="6"/>
      <c r="GE13" s="6"/>
      <c r="GF13" s="6"/>
      <c r="GG13" s="6"/>
      <c r="GH13" s="6"/>
      <c r="GI13" s="6"/>
      <c r="GJ13" s="6"/>
      <c r="GK13" s="7">
        <v>0.26715</v>
      </c>
      <c r="GL13" s="6"/>
      <c r="GM13" s="7">
        <v>0.23016</v>
      </c>
      <c r="GN13" s="7">
        <v>0.228333333333333</v>
      </c>
      <c r="GO13" s="6"/>
      <c r="GP13" s="6"/>
      <c r="GQ13" s="6"/>
      <c r="GR13" s="6"/>
      <c r="GS13" s="6"/>
      <c r="GT13" s="6"/>
      <c r="GU13" s="6"/>
      <c r="GV13" s="6"/>
      <c r="GW13" s="9">
        <v>1.41795</v>
      </c>
    </row>
    <row r="14" spans="1:205" ht="12.75" customHeight="1" x14ac:dyDescent="0.25">
      <c r="A14" s="38"/>
      <c r="B14" s="61" t="s">
        <v>181</v>
      </c>
      <c r="C14" s="62"/>
      <c r="D14" s="5" t="s">
        <v>183</v>
      </c>
      <c r="E14" s="35"/>
      <c r="F14" s="35"/>
      <c r="G14" s="35"/>
      <c r="H14" s="35"/>
      <c r="I14" s="35"/>
      <c r="J14" s="35" t="s">
        <v>373</v>
      </c>
      <c r="K14" s="35"/>
      <c r="L14" s="35" t="s">
        <v>373</v>
      </c>
      <c r="M14" s="35"/>
      <c r="N14" s="17"/>
      <c r="O14" s="26"/>
      <c r="P14" s="26" t="e">
        <f>VLOOKUP(MID(D14,1,4),Complexeprogrammas!A:C,3,FALSE)</f>
        <v>#N/A</v>
      </c>
      <c r="Q14" s="26"/>
      <c r="R14" s="35" t="s">
        <v>373</v>
      </c>
      <c r="S14" s="26"/>
      <c r="T14" s="26" t="e">
        <f>VLOOKUP(D14,Retribueerbaar!C:E,3,FALSE)</f>
        <v>#N/A</v>
      </c>
      <c r="U14" s="26"/>
      <c r="V14" s="26"/>
      <c r="W14" s="26"/>
      <c r="X14" s="26"/>
      <c r="Y14" s="26">
        <f>VLOOKUP($D14,'Aantal per systeem'!$C$5:$F$200,2,FALSE)</f>
        <v>0</v>
      </c>
      <c r="Z14" s="26">
        <f>VLOOKUP($D14,'Aantal per systeem'!$C$5:$F$200,3,FALSE)</f>
        <v>693</v>
      </c>
      <c r="AA14" s="26">
        <f>VLOOKUP($D14,'Aantal per systeem'!$C$5:$F$200,4,FALSE)</f>
        <v>0</v>
      </c>
      <c r="AB14" s="26"/>
      <c r="AC14" s="26"/>
      <c r="AD14" s="25">
        <f t="shared" si="3"/>
        <v>2980.5622015090021</v>
      </c>
      <c r="AE14" s="25">
        <f t="shared" si="4"/>
        <v>0</v>
      </c>
      <c r="AF14" s="25">
        <f t="shared" si="5"/>
        <v>0.5</v>
      </c>
      <c r="AG14" s="17"/>
      <c r="AH14" s="17"/>
      <c r="AI14" s="6"/>
      <c r="AJ14" s="6"/>
      <c r="AK14" s="6"/>
      <c r="AL14" s="6"/>
      <c r="AM14" s="6"/>
      <c r="AN14" s="6"/>
      <c r="AO14" s="6"/>
      <c r="AP14" s="6"/>
      <c r="AQ14" s="6"/>
      <c r="AR14" s="7">
        <v>0.5</v>
      </c>
      <c r="AS14" s="6"/>
      <c r="AT14" s="7">
        <v>10</v>
      </c>
      <c r="AU14" s="6"/>
      <c r="AV14" s="7">
        <v>776.75</v>
      </c>
      <c r="AW14" s="7">
        <v>673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7">
        <v>338.69383597436098</v>
      </c>
      <c r="BL14" s="6"/>
      <c r="BM14" s="7">
        <v>586.06792954011803</v>
      </c>
      <c r="BN14" s="6"/>
      <c r="BO14" s="6"/>
      <c r="BP14" s="6"/>
      <c r="BQ14" s="6"/>
      <c r="BR14" s="6"/>
      <c r="BS14" s="6"/>
      <c r="BT14" s="7">
        <v>228.80323208229399</v>
      </c>
      <c r="BU14" s="6"/>
      <c r="BV14" s="7">
        <v>367.247203912229</v>
      </c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7">
        <v>0.5</v>
      </c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8"/>
    </row>
    <row r="15" spans="1:205" ht="12.75" customHeight="1" x14ac:dyDescent="0.25">
      <c r="A15" s="38"/>
      <c r="B15" s="61" t="s">
        <v>181</v>
      </c>
      <c r="C15" s="62"/>
      <c r="D15" s="5" t="s">
        <v>184</v>
      </c>
      <c r="E15" s="35" t="s">
        <v>373</v>
      </c>
      <c r="F15" s="35"/>
      <c r="G15" s="35"/>
      <c r="H15" s="35"/>
      <c r="I15" s="35"/>
      <c r="J15" s="35"/>
      <c r="K15" s="35"/>
      <c r="L15" s="35" t="s">
        <v>373</v>
      </c>
      <c r="M15" s="35"/>
      <c r="N15" s="17"/>
      <c r="O15" s="26"/>
      <c r="P15" s="26" t="e">
        <f>VLOOKUP(MID(D15,1,4),Complexeprogrammas!A:C,3,FALSE)</f>
        <v>#N/A</v>
      </c>
      <c r="Q15" s="26"/>
      <c r="R15" s="35" t="s">
        <v>373</v>
      </c>
      <c r="S15" s="26"/>
      <c r="T15" s="26" t="e">
        <f>VLOOKUP(D15,Retribueerbaar!C:E,3,FALSE)</f>
        <v>#N/A</v>
      </c>
      <c r="U15" s="26"/>
      <c r="V15" s="26"/>
      <c r="W15" s="26"/>
      <c r="X15" s="26"/>
      <c r="Y15" s="26" t="e">
        <f>VLOOKUP($D15,'Aantal per systeem'!$C$5:$F$200,2,FALSE)</f>
        <v>#N/A</v>
      </c>
      <c r="Z15" s="26" t="e">
        <f>VLOOKUP($D15,'Aantal per systeem'!$C$5:$F$200,3,FALSE)</f>
        <v>#N/A</v>
      </c>
      <c r="AA15" s="26" t="e">
        <f>VLOOKUP($D15,'Aantal per systeem'!$C$5:$F$200,4,FALSE)</f>
        <v>#N/A</v>
      </c>
      <c r="AB15" s="26"/>
      <c r="AC15" s="26"/>
      <c r="AD15" s="25">
        <f t="shared" si="3"/>
        <v>1084.150047029691</v>
      </c>
      <c r="AE15" s="25">
        <f t="shared" si="4"/>
        <v>0</v>
      </c>
      <c r="AF15" s="25">
        <f t="shared" si="5"/>
        <v>0</v>
      </c>
      <c r="AG15" s="17"/>
      <c r="AH15" s="17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>
        <v>307</v>
      </c>
      <c r="AX15" s="6"/>
      <c r="AY15" s="6"/>
      <c r="AZ15" s="7">
        <v>124.21428571428601</v>
      </c>
      <c r="BA15" s="6"/>
      <c r="BB15" s="7">
        <v>15.5102532679739</v>
      </c>
      <c r="BC15" s="6"/>
      <c r="BD15" s="6"/>
      <c r="BE15" s="7">
        <v>553.67366170488003</v>
      </c>
      <c r="BF15" s="7">
        <v>73.7567483033353</v>
      </c>
      <c r="BG15" s="6"/>
      <c r="BH15" s="6"/>
      <c r="BI15" s="6"/>
      <c r="BJ15" s="6"/>
      <c r="BK15" s="7">
        <v>9.9950980392156907</v>
      </c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8"/>
    </row>
    <row r="16" spans="1:205" ht="12.75" customHeight="1" x14ac:dyDescent="0.25">
      <c r="A16" s="38"/>
      <c r="B16" s="61" t="s">
        <v>181</v>
      </c>
      <c r="C16" s="62"/>
      <c r="D16" s="5" t="s">
        <v>185</v>
      </c>
      <c r="E16" s="35" t="s">
        <v>373</v>
      </c>
      <c r="F16" s="35"/>
      <c r="G16" s="35"/>
      <c r="H16" s="35"/>
      <c r="I16" s="35"/>
      <c r="J16" s="35"/>
      <c r="K16" s="35"/>
      <c r="L16" s="35" t="s">
        <v>373</v>
      </c>
      <c r="M16" s="35"/>
      <c r="N16" s="17"/>
      <c r="O16" s="26"/>
      <c r="P16" s="26" t="e">
        <f>VLOOKUP(MID(D16,1,4),Complexeprogrammas!A:C,3,FALSE)</f>
        <v>#N/A</v>
      </c>
      <c r="Q16" s="26"/>
      <c r="R16" s="35" t="s">
        <v>373</v>
      </c>
      <c r="S16" s="26" t="s">
        <v>373</v>
      </c>
      <c r="T16" s="26">
        <f>VLOOKUP(D16,Retribueerbaar!C:E,3,FALSE)</f>
        <v>524.350348120592</v>
      </c>
      <c r="U16" s="40" t="s">
        <v>373</v>
      </c>
      <c r="V16" s="26"/>
      <c r="W16" s="26"/>
      <c r="X16" s="26"/>
      <c r="Y16" s="26" t="e">
        <f>VLOOKUP($D16,'Aantal per systeem'!$C$5:$F$200,2,FALSE)</f>
        <v>#N/A</v>
      </c>
      <c r="Z16" s="26" t="e">
        <f>VLOOKUP($D16,'Aantal per systeem'!$C$5:$F$200,3,FALSE)</f>
        <v>#N/A</v>
      </c>
      <c r="AA16" s="26" t="e">
        <f>VLOOKUP($D16,'Aantal per systeem'!$C$5:$F$200,4,FALSE)</f>
        <v>#N/A</v>
      </c>
      <c r="AB16" s="26"/>
      <c r="AC16" s="26"/>
      <c r="AD16" s="25">
        <f t="shared" si="3"/>
        <v>524.35034812059257</v>
      </c>
      <c r="AE16" s="25">
        <f t="shared" si="4"/>
        <v>0</v>
      </c>
      <c r="AF16" s="25">
        <f t="shared" si="5"/>
        <v>0</v>
      </c>
      <c r="AG16" s="17"/>
      <c r="AH16" s="17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7">
        <v>156.64559917536101</v>
      </c>
      <c r="BL16" s="6"/>
      <c r="BM16" s="7">
        <v>61.545629000965597</v>
      </c>
      <c r="BN16" s="6"/>
      <c r="BO16" s="6"/>
      <c r="BP16" s="6"/>
      <c r="BQ16" s="6"/>
      <c r="BR16" s="6"/>
      <c r="BS16" s="6"/>
      <c r="BT16" s="7">
        <v>126.998605354186</v>
      </c>
      <c r="BU16" s="6"/>
      <c r="BV16" s="7">
        <v>179.16051459008</v>
      </c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8"/>
    </row>
    <row r="17" spans="1:205" ht="12.75" customHeight="1" x14ac:dyDescent="0.25">
      <c r="A17" s="38"/>
      <c r="B17" s="61" t="s">
        <v>264</v>
      </c>
      <c r="C17" s="62"/>
      <c r="D17" s="5" t="s">
        <v>265</v>
      </c>
      <c r="E17" s="35" t="s">
        <v>373</v>
      </c>
      <c r="F17" s="35"/>
      <c r="G17" s="35"/>
      <c r="H17" s="35"/>
      <c r="I17" s="35"/>
      <c r="J17" s="35"/>
      <c r="K17" s="35"/>
      <c r="L17" s="35" t="s">
        <v>373</v>
      </c>
      <c r="M17" s="35"/>
      <c r="N17" s="17"/>
      <c r="O17" s="26"/>
      <c r="P17" s="26" t="e">
        <f>VLOOKUP(MID(D17,1,4),Complexeprogrammas!A:C,3,FALSE)</f>
        <v>#N/A</v>
      </c>
      <c r="Q17" s="26"/>
      <c r="R17" s="35" t="s">
        <v>373</v>
      </c>
      <c r="S17" s="26"/>
      <c r="T17" s="26" t="e">
        <f>VLOOKUP(D17,Retribueerbaar!C:E,3,FALSE)</f>
        <v>#N/A</v>
      </c>
      <c r="U17" s="40" t="s">
        <v>373</v>
      </c>
      <c r="V17" s="26"/>
      <c r="W17" s="26"/>
      <c r="X17" s="26"/>
      <c r="Y17" s="26">
        <f>VLOOKUP($D17,'Aantal per systeem'!$C$5:$F$200,2,FALSE)</f>
        <v>0</v>
      </c>
      <c r="Z17" s="26">
        <f>VLOOKUP($D17,'Aantal per systeem'!$C$5:$F$200,3,FALSE)</f>
        <v>27109</v>
      </c>
      <c r="AA17" s="26">
        <f>VLOOKUP($D17,'Aantal per systeem'!$C$5:$F$200,4,FALSE)</f>
        <v>0</v>
      </c>
      <c r="AB17" s="26"/>
      <c r="AC17" s="26"/>
      <c r="AD17" s="25">
        <f t="shared" ref="AD17:AD53" si="6">SUM(AT17:CB17)</f>
        <v>149652.27388668244</v>
      </c>
      <c r="AE17" s="25">
        <f t="shared" ref="AE17:AE53" si="7">SUM(CW17:EO17)</f>
        <v>22.710508333333301</v>
      </c>
      <c r="AF17" s="25">
        <f t="shared" ref="AF17:AF53" si="8">SUM(EY17:GV17)</f>
        <v>80.619795756423883</v>
      </c>
      <c r="AG17" s="17"/>
      <c r="AH17" s="17"/>
      <c r="AI17" s="6"/>
      <c r="AJ17" s="6"/>
      <c r="AK17" s="6"/>
      <c r="AL17" s="6"/>
      <c r="AM17" s="7">
        <v>31.362525000000002</v>
      </c>
      <c r="AN17" s="6"/>
      <c r="AO17" s="6"/>
      <c r="AP17" s="7">
        <v>25.207875000000001</v>
      </c>
      <c r="AQ17" s="6"/>
      <c r="AR17" s="6"/>
      <c r="AS17" s="7">
        <v>9.0121660714285703</v>
      </c>
      <c r="AT17" s="7">
        <v>7014.6813499999998</v>
      </c>
      <c r="AU17" s="7">
        <v>215.085375</v>
      </c>
      <c r="AV17" s="7">
        <v>70.385625000000005</v>
      </c>
      <c r="AW17" s="7">
        <v>295.215125</v>
      </c>
      <c r="AX17" s="7">
        <v>94.932924999999997</v>
      </c>
      <c r="AY17" s="7">
        <v>18375.658121008601</v>
      </c>
      <c r="AZ17" s="7">
        <v>15115.6336199207</v>
      </c>
      <c r="BA17" s="7">
        <v>15077.340928453699</v>
      </c>
      <c r="BB17" s="7">
        <v>13127.483336093201</v>
      </c>
      <c r="BC17" s="7">
        <v>15319.199159719599</v>
      </c>
      <c r="BD17" s="7">
        <v>15784.3386364649</v>
      </c>
      <c r="BE17" s="7">
        <v>13806.947232798</v>
      </c>
      <c r="BF17" s="7">
        <v>17655.560293407201</v>
      </c>
      <c r="BG17" s="7">
        <v>14982.507044181801</v>
      </c>
      <c r="BH17" s="7">
        <v>1997.60749943531</v>
      </c>
      <c r="BI17" s="6"/>
      <c r="BJ17" s="7">
        <v>4.9597312499999999</v>
      </c>
      <c r="BK17" s="7">
        <v>87.887042576161207</v>
      </c>
      <c r="BL17" s="7">
        <v>67.639948213680597</v>
      </c>
      <c r="BM17" s="7">
        <v>44.829921253564898</v>
      </c>
      <c r="BN17" s="7">
        <v>38.207747886251703</v>
      </c>
      <c r="BO17" s="7">
        <v>110.224024280751</v>
      </c>
      <c r="BP17" s="7">
        <v>19.6919871953666</v>
      </c>
      <c r="BQ17" s="7">
        <v>243</v>
      </c>
      <c r="BR17" s="7">
        <v>20.832551284091899</v>
      </c>
      <c r="BS17" s="7">
        <v>11.4998397783251</v>
      </c>
      <c r="BT17" s="7">
        <v>16.8702630554187</v>
      </c>
      <c r="BU17" s="6"/>
      <c r="BV17" s="7">
        <v>41.054558425755197</v>
      </c>
      <c r="BW17" s="7">
        <v>13</v>
      </c>
      <c r="BX17" s="6"/>
      <c r="BY17" s="6"/>
      <c r="BZ17" s="6"/>
      <c r="CA17" s="6"/>
      <c r="CB17" s="6"/>
      <c r="CC17" s="6"/>
      <c r="CD17" s="6"/>
      <c r="CE17" s="6"/>
      <c r="CF17" s="6"/>
      <c r="CG17" s="7">
        <v>52.217948717948701</v>
      </c>
      <c r="CH17" s="6"/>
      <c r="CI17" s="7">
        <v>1.17855</v>
      </c>
      <c r="CJ17" s="6"/>
      <c r="CK17" s="6"/>
      <c r="CL17" s="7">
        <v>2.7593035714285699</v>
      </c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7">
        <v>11.383333333333301</v>
      </c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7">
        <v>0.720225</v>
      </c>
      <c r="EJ17" s="6"/>
      <c r="EK17" s="7">
        <v>10.606949999999999</v>
      </c>
      <c r="EL17" s="6"/>
      <c r="EM17" s="6"/>
      <c r="EN17" s="6"/>
      <c r="EO17" s="6"/>
      <c r="EP17" s="6"/>
      <c r="EQ17" s="6"/>
      <c r="ER17" s="6"/>
      <c r="ES17" s="7">
        <v>160.57424776962199</v>
      </c>
      <c r="ET17" s="7">
        <v>25.731674999999999</v>
      </c>
      <c r="EU17" s="7">
        <v>7.7260499999999999</v>
      </c>
      <c r="EV17" s="6"/>
      <c r="EW17" s="6"/>
      <c r="EX17" s="6"/>
      <c r="EY17" s="6"/>
      <c r="EZ17" s="6"/>
      <c r="FA17" s="6"/>
      <c r="FB17" s="6"/>
      <c r="FC17" s="6"/>
      <c r="FD17" s="6"/>
      <c r="FE17" s="7">
        <v>1.609424</v>
      </c>
      <c r="FF17" s="6"/>
      <c r="FG17" s="7">
        <v>1.3095000000000001</v>
      </c>
      <c r="FH17" s="6"/>
      <c r="FI17" s="6"/>
      <c r="FJ17" s="7">
        <v>0.67111874999999999</v>
      </c>
      <c r="FK17" s="6"/>
      <c r="FL17" s="6"/>
      <c r="FM17" s="7">
        <v>6.7439249999999999</v>
      </c>
      <c r="FN17" s="6"/>
      <c r="FO17" s="7">
        <v>4.4089005953021898</v>
      </c>
      <c r="FP17" s="7">
        <v>0.72526153846153796</v>
      </c>
      <c r="FQ17" s="7">
        <v>2.2261500000000001</v>
      </c>
      <c r="FR17" s="7">
        <v>0.75660000000000005</v>
      </c>
      <c r="FS17" s="7">
        <v>0.94284000000000001</v>
      </c>
      <c r="FT17" s="6"/>
      <c r="FU17" s="7">
        <v>2.4466973684210598</v>
      </c>
      <c r="FV17" s="7">
        <v>1.1102282608695699</v>
      </c>
      <c r="FW17" s="7">
        <v>1.3095000000000001</v>
      </c>
      <c r="FX17" s="7">
        <v>3.0648836956521701</v>
      </c>
      <c r="FY17" s="6"/>
      <c r="FZ17" s="7">
        <v>0.99998181818181797</v>
      </c>
      <c r="GA17" s="7">
        <v>7.9363636363635998E-2</v>
      </c>
      <c r="GB17" s="7">
        <v>0.565025</v>
      </c>
      <c r="GC17" s="6"/>
      <c r="GD17" s="6"/>
      <c r="GE17" s="6"/>
      <c r="GF17" s="6"/>
      <c r="GG17" s="6"/>
      <c r="GH17" s="6"/>
      <c r="GI17" s="6"/>
      <c r="GJ17" s="6"/>
      <c r="GK17" s="7">
        <v>1.70235</v>
      </c>
      <c r="GL17" s="6"/>
      <c r="GM17" s="7">
        <v>1.4666399999999999</v>
      </c>
      <c r="GN17" s="7">
        <v>1.4550000000000001</v>
      </c>
      <c r="GO17" s="7">
        <v>4.6309579139002004</v>
      </c>
      <c r="GP17" s="6"/>
      <c r="GQ17" s="6"/>
      <c r="GR17" s="7">
        <v>42.395448179271703</v>
      </c>
      <c r="GS17" s="6"/>
      <c r="GT17" s="6"/>
      <c r="GU17" s="6"/>
      <c r="GV17" s="6"/>
      <c r="GW17" s="9">
        <v>9.0355500000000006</v>
      </c>
    </row>
    <row r="18" spans="1:205" ht="12.75" customHeight="1" x14ac:dyDescent="0.25">
      <c r="A18" s="38"/>
      <c r="B18" s="61" t="s">
        <v>264</v>
      </c>
      <c r="C18" s="62"/>
      <c r="D18" s="5" t="s">
        <v>266</v>
      </c>
      <c r="E18" s="35"/>
      <c r="F18" s="35"/>
      <c r="G18" s="35"/>
      <c r="H18" s="35"/>
      <c r="I18" s="35"/>
      <c r="J18" s="35" t="s">
        <v>373</v>
      </c>
      <c r="K18" s="35"/>
      <c r="L18" s="35" t="s">
        <v>373</v>
      </c>
      <c r="M18" s="35"/>
      <c r="N18" s="17"/>
      <c r="O18" s="26"/>
      <c r="P18" s="26" t="e">
        <f>VLOOKUP(MID(D18,1,4),Complexeprogrammas!A:C,3,FALSE)</f>
        <v>#N/A</v>
      </c>
      <c r="Q18" s="26"/>
      <c r="R18" s="35" t="s">
        <v>373</v>
      </c>
      <c r="S18" s="26"/>
      <c r="T18" s="26" t="e">
        <f>VLOOKUP(D18,Retribueerbaar!C:E,3,FALSE)</f>
        <v>#N/A</v>
      </c>
      <c r="U18" s="40" t="s">
        <v>373</v>
      </c>
      <c r="V18" s="26"/>
      <c r="W18" s="26"/>
      <c r="X18" s="26"/>
      <c r="Y18" s="26" t="e">
        <f>VLOOKUP($D18,'Aantal per systeem'!$C$5:$F$200,2,FALSE)</f>
        <v>#N/A</v>
      </c>
      <c r="Z18" s="26" t="e">
        <f>VLOOKUP($D18,'Aantal per systeem'!$C$5:$F$200,3,FALSE)</f>
        <v>#N/A</v>
      </c>
      <c r="AA18" s="26" t="e">
        <f>VLOOKUP($D18,'Aantal per systeem'!$C$5:$F$200,4,FALSE)</f>
        <v>#N/A</v>
      </c>
      <c r="AB18" s="26"/>
      <c r="AC18" s="26"/>
      <c r="AD18" s="25">
        <f t="shared" si="6"/>
        <v>5327.5823155075223</v>
      </c>
      <c r="AE18" s="25">
        <f t="shared" si="7"/>
        <v>0</v>
      </c>
      <c r="AF18" s="25">
        <f t="shared" si="8"/>
        <v>0</v>
      </c>
      <c r="AG18" s="17"/>
      <c r="AH18" s="17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>
        <v>1728</v>
      </c>
      <c r="AU18" s="6"/>
      <c r="AV18" s="6"/>
      <c r="AW18" s="6"/>
      <c r="AX18" s="6"/>
      <c r="AY18" s="7">
        <v>272.61593486071899</v>
      </c>
      <c r="AZ18" s="7">
        <v>252.09114889520299</v>
      </c>
      <c r="BA18" s="7">
        <v>633.60857413813699</v>
      </c>
      <c r="BB18" s="7">
        <v>419.29296841087103</v>
      </c>
      <c r="BC18" s="7">
        <v>277.54595626236397</v>
      </c>
      <c r="BD18" s="7">
        <v>485.14051634184801</v>
      </c>
      <c r="BE18" s="7">
        <v>579.64337544683895</v>
      </c>
      <c r="BF18" s="7">
        <v>375.85019233967699</v>
      </c>
      <c r="BG18" s="7">
        <v>303.79364881186399</v>
      </c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7">
        <v>4</v>
      </c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8"/>
    </row>
    <row r="19" spans="1:205" ht="12.75" customHeight="1" x14ac:dyDescent="0.25">
      <c r="A19" s="38"/>
      <c r="B19" s="61" t="s">
        <v>264</v>
      </c>
      <c r="C19" s="62"/>
      <c r="D19" s="5" t="s">
        <v>267</v>
      </c>
      <c r="E19" s="35" t="s">
        <v>373</v>
      </c>
      <c r="F19" s="35"/>
      <c r="G19" s="35"/>
      <c r="H19" s="35"/>
      <c r="I19" s="35"/>
      <c r="J19" s="35"/>
      <c r="K19" s="35"/>
      <c r="L19" s="35" t="s">
        <v>373</v>
      </c>
      <c r="M19" s="35"/>
      <c r="N19" s="17"/>
      <c r="O19" s="26"/>
      <c r="P19" s="26" t="e">
        <f>VLOOKUP(MID(D19,1,4),Complexeprogrammas!A:C,3,FALSE)</f>
        <v>#N/A</v>
      </c>
      <c r="Q19" s="26"/>
      <c r="R19" s="35" t="s">
        <v>373</v>
      </c>
      <c r="S19" s="26"/>
      <c r="T19" s="26" t="e">
        <f>VLOOKUP(D19,Retribueerbaar!C:E,3,FALSE)</f>
        <v>#N/A</v>
      </c>
      <c r="U19" s="40" t="s">
        <v>373</v>
      </c>
      <c r="V19" s="26"/>
      <c r="W19" s="26"/>
      <c r="X19" s="26"/>
      <c r="Y19" s="26">
        <f>VLOOKUP($D19,'Aantal per systeem'!$C$5:$F$200,2,FALSE)</f>
        <v>0</v>
      </c>
      <c r="Z19" s="26">
        <f>VLOOKUP($D19,'Aantal per systeem'!$C$5:$F$200,3,FALSE)</f>
        <v>652</v>
      </c>
      <c r="AA19" s="26">
        <f>VLOOKUP($D19,'Aantal per systeem'!$C$5:$F$200,4,FALSE)</f>
        <v>0</v>
      </c>
      <c r="AB19" s="26"/>
      <c r="AC19" s="26"/>
      <c r="AD19" s="25">
        <f t="shared" si="6"/>
        <v>9568.4207214178005</v>
      </c>
      <c r="AE19" s="25">
        <f t="shared" si="7"/>
        <v>0</v>
      </c>
      <c r="AF19" s="25">
        <f t="shared" si="8"/>
        <v>0</v>
      </c>
      <c r="AG19" s="17"/>
      <c r="AH19" s="17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>
        <v>1001</v>
      </c>
      <c r="AU19" s="6"/>
      <c r="AV19" s="6"/>
      <c r="AW19" s="6"/>
      <c r="AX19" s="6"/>
      <c r="AY19" s="7">
        <v>1682.2841834876001</v>
      </c>
      <c r="AZ19" s="7">
        <v>1126.8617849664299</v>
      </c>
      <c r="BA19" s="7">
        <v>302.66025833187302</v>
      </c>
      <c r="BB19" s="7">
        <v>389.67514753845001</v>
      </c>
      <c r="BC19" s="7">
        <v>408.59143756376801</v>
      </c>
      <c r="BD19" s="7">
        <v>1798.59296043673</v>
      </c>
      <c r="BE19" s="7">
        <v>2116.3393408829202</v>
      </c>
      <c r="BF19" s="7">
        <v>458.94304473427002</v>
      </c>
      <c r="BG19" s="7">
        <v>283.472563475762</v>
      </c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8"/>
    </row>
    <row r="20" spans="1:205" ht="12.75" customHeight="1" x14ac:dyDescent="0.25">
      <c r="A20" s="38"/>
      <c r="B20" s="61" t="s">
        <v>264</v>
      </c>
      <c r="C20" s="62"/>
      <c r="D20" s="5" t="s">
        <v>268</v>
      </c>
      <c r="E20" s="35" t="s">
        <v>373</v>
      </c>
      <c r="F20" s="35"/>
      <c r="G20" s="35"/>
      <c r="H20" s="35"/>
      <c r="I20" s="35"/>
      <c r="J20" s="35"/>
      <c r="K20" s="35"/>
      <c r="L20" s="35" t="s">
        <v>373</v>
      </c>
      <c r="M20" s="35"/>
      <c r="N20" s="17"/>
      <c r="O20" s="26"/>
      <c r="P20" s="26" t="e">
        <f>VLOOKUP(MID(D20,1,4),Complexeprogrammas!A:C,3,FALSE)</f>
        <v>#N/A</v>
      </c>
      <c r="Q20" s="26"/>
      <c r="R20" s="35" t="s">
        <v>373</v>
      </c>
      <c r="S20" s="26" t="s">
        <v>373</v>
      </c>
      <c r="T20" s="26">
        <f>VLOOKUP(D20,Retribueerbaar!C:E,3,FALSE)</f>
        <v>13636.320335197999</v>
      </c>
      <c r="U20" s="40" t="s">
        <v>373</v>
      </c>
      <c r="V20" s="26"/>
      <c r="W20" s="26"/>
      <c r="X20" s="26"/>
      <c r="Y20" s="26">
        <f>VLOOKUP($D20,'Aantal per systeem'!$C$5:$F$200,2,FALSE)</f>
        <v>0</v>
      </c>
      <c r="Z20" s="26">
        <f>VLOOKUP($D20,'Aantal per systeem'!$C$5:$F$200,3,FALSE)</f>
        <v>6397</v>
      </c>
      <c r="AA20" s="26">
        <f>VLOOKUP($D20,'Aantal per systeem'!$C$5:$F$200,4,FALSE)</f>
        <v>0</v>
      </c>
      <c r="AB20" s="26"/>
      <c r="AC20" s="26"/>
      <c r="AD20" s="25">
        <f t="shared" si="6"/>
        <v>13631.842596903674</v>
      </c>
      <c r="AE20" s="25">
        <f t="shared" si="7"/>
        <v>0</v>
      </c>
      <c r="AF20" s="25">
        <f t="shared" si="8"/>
        <v>0.57692307692307698</v>
      </c>
      <c r="AG20" s="17"/>
      <c r="AH20" s="17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7">
        <v>1623.4947307943701</v>
      </c>
      <c r="AZ20" s="7">
        <v>915.82618359217804</v>
      </c>
      <c r="BA20" s="7">
        <v>1025.1375375549401</v>
      </c>
      <c r="BB20" s="7">
        <v>1940.58869455228</v>
      </c>
      <c r="BC20" s="7">
        <v>1854.87242412815</v>
      </c>
      <c r="BD20" s="7">
        <v>1491.4146042694499</v>
      </c>
      <c r="BE20" s="7">
        <v>1371.5447215209099</v>
      </c>
      <c r="BF20" s="7">
        <v>1262.8139060178</v>
      </c>
      <c r="BG20" s="7">
        <v>2144.48312780693</v>
      </c>
      <c r="BH20" s="6"/>
      <c r="BI20" s="6"/>
      <c r="BJ20" s="7">
        <v>1.1666666666666701</v>
      </c>
      <c r="BK20" s="6"/>
      <c r="BL20" s="6"/>
      <c r="BM20" s="6"/>
      <c r="BN20" s="6"/>
      <c r="BO20" s="6"/>
      <c r="BP20" s="6"/>
      <c r="BQ20" s="6"/>
      <c r="BR20" s="6"/>
      <c r="BS20" s="6"/>
      <c r="BT20" s="7">
        <v>0.5</v>
      </c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7">
        <v>3.9008152173913002</v>
      </c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7">
        <v>0.57692307692307698</v>
      </c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8"/>
    </row>
    <row r="21" spans="1:205" ht="12.75" customHeight="1" x14ac:dyDescent="0.25">
      <c r="A21" s="38"/>
      <c r="B21" s="61" t="s">
        <v>304</v>
      </c>
      <c r="C21" s="62"/>
      <c r="D21" s="5" t="s">
        <v>305</v>
      </c>
      <c r="E21" s="35" t="s">
        <v>373</v>
      </c>
      <c r="F21" s="35"/>
      <c r="G21" s="35"/>
      <c r="H21" s="35"/>
      <c r="I21" s="35"/>
      <c r="J21" s="35"/>
      <c r="K21" s="35"/>
      <c r="L21" s="35" t="s">
        <v>373</v>
      </c>
      <c r="M21" s="35"/>
      <c r="N21" s="17"/>
      <c r="O21" s="26"/>
      <c r="P21" s="26" t="e">
        <f>VLOOKUP(MID(D21,1,4),Complexeprogrammas!A:C,3,FALSE)</f>
        <v>#N/A</v>
      </c>
      <c r="Q21" s="26"/>
      <c r="R21" s="35" t="s">
        <v>373</v>
      </c>
      <c r="S21" s="26"/>
      <c r="T21" s="26" t="e">
        <f>VLOOKUP(D21,Retribueerbaar!C:E,3,FALSE)</f>
        <v>#N/A</v>
      </c>
      <c r="U21" s="26"/>
      <c r="V21" s="26"/>
      <c r="W21" s="26"/>
      <c r="X21" s="26"/>
      <c r="Y21" s="26">
        <f>VLOOKUP($D21,'Aantal per systeem'!$C$5:$F$200,2,FALSE)</f>
        <v>0</v>
      </c>
      <c r="Z21" s="26">
        <f>VLOOKUP($D21,'Aantal per systeem'!$C$5:$F$200,3,FALSE)</f>
        <v>0</v>
      </c>
      <c r="AA21" s="26">
        <f>VLOOKUP($D21,'Aantal per systeem'!$C$5:$F$200,4,FALSE)</f>
        <v>163</v>
      </c>
      <c r="AB21" s="26"/>
      <c r="AC21" s="26"/>
      <c r="AD21" s="25">
        <f t="shared" si="6"/>
        <v>15961.751999321037</v>
      </c>
      <c r="AE21" s="25">
        <f t="shared" si="7"/>
        <v>25.0214</v>
      </c>
      <c r="AF21" s="25">
        <f t="shared" si="8"/>
        <v>453.86018277828771</v>
      </c>
      <c r="AG21" s="17"/>
      <c r="AH21" s="17"/>
      <c r="AI21" s="6"/>
      <c r="AJ21" s="6"/>
      <c r="AK21" s="6"/>
      <c r="AL21" s="6"/>
      <c r="AM21" s="7">
        <v>10.4422</v>
      </c>
      <c r="AN21" s="6"/>
      <c r="AO21" s="6"/>
      <c r="AP21" s="7">
        <v>14.643000000000001</v>
      </c>
      <c r="AQ21" s="7">
        <v>151.75</v>
      </c>
      <c r="AR21" s="6"/>
      <c r="AS21" s="7">
        <v>3.0006142857142901</v>
      </c>
      <c r="AT21" s="7">
        <v>167.11879999999999</v>
      </c>
      <c r="AU21" s="7">
        <v>92.113</v>
      </c>
      <c r="AV21" s="7">
        <v>6442.9350000000004</v>
      </c>
      <c r="AW21" s="7">
        <v>795.81849999999997</v>
      </c>
      <c r="AX21" s="7">
        <v>31.2774</v>
      </c>
      <c r="AY21" s="7">
        <v>324.51700545337798</v>
      </c>
      <c r="AZ21" s="7">
        <v>377.04999469826703</v>
      </c>
      <c r="BA21" s="7">
        <v>556.93231869669705</v>
      </c>
      <c r="BB21" s="7">
        <v>87.423996699515499</v>
      </c>
      <c r="BC21" s="7">
        <v>725.81562243457699</v>
      </c>
      <c r="BD21" s="7">
        <v>561.04411193793703</v>
      </c>
      <c r="BE21" s="7">
        <v>1048.5408831818399</v>
      </c>
      <c r="BF21" s="7">
        <v>1987.9598538446</v>
      </c>
      <c r="BG21" s="7">
        <v>1340.90455409112</v>
      </c>
      <c r="BH21" s="7">
        <v>7.3247999999999998</v>
      </c>
      <c r="BI21" s="6"/>
      <c r="BJ21" s="7">
        <v>1.6513500000000001</v>
      </c>
      <c r="BK21" s="7">
        <v>568.73248321853805</v>
      </c>
      <c r="BL21" s="7">
        <v>22.520822772939798</v>
      </c>
      <c r="BM21" s="7">
        <v>14.9261898942759</v>
      </c>
      <c r="BN21" s="7">
        <v>27.4862767789554</v>
      </c>
      <c r="BO21" s="7">
        <v>34.643931392009101</v>
      </c>
      <c r="BP21" s="7">
        <v>2.1150484783483998</v>
      </c>
      <c r="BQ21" s="7">
        <v>518.25</v>
      </c>
      <c r="BR21" s="7">
        <v>6.9362293698847202</v>
      </c>
      <c r="BS21" s="7">
        <v>3.8288889983579599</v>
      </c>
      <c r="BT21" s="7">
        <v>113.005702388621</v>
      </c>
      <c r="BU21" s="7">
        <v>1.5</v>
      </c>
      <c r="BV21" s="7">
        <v>99.379234991174002</v>
      </c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>
        <v>0.39240000000000003</v>
      </c>
      <c r="CJ21" s="6"/>
      <c r="CK21" s="6"/>
      <c r="CL21" s="7">
        <v>0.91871428571428604</v>
      </c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7">
        <v>21.25</v>
      </c>
      <c r="ED21" s="6"/>
      <c r="EE21" s="6"/>
      <c r="EF21" s="6"/>
      <c r="EG21" s="6"/>
      <c r="EH21" s="6"/>
      <c r="EI21" s="7">
        <v>0.23980000000000001</v>
      </c>
      <c r="EJ21" s="6"/>
      <c r="EK21" s="7">
        <v>3.5316000000000001</v>
      </c>
      <c r="EL21" s="6"/>
      <c r="EM21" s="6"/>
      <c r="EN21" s="6"/>
      <c r="EO21" s="6"/>
      <c r="EP21" s="6"/>
      <c r="EQ21" s="6"/>
      <c r="ER21" s="6"/>
      <c r="ES21" s="7">
        <v>312.82839999999999</v>
      </c>
      <c r="ET21" s="7">
        <v>8.5673999999999992</v>
      </c>
      <c r="EU21" s="7">
        <v>2.5724</v>
      </c>
      <c r="EV21" s="6"/>
      <c r="EW21" s="6"/>
      <c r="EX21" s="6"/>
      <c r="EY21" s="6"/>
      <c r="EZ21" s="6"/>
      <c r="FA21" s="6"/>
      <c r="FB21" s="6"/>
      <c r="FC21" s="6"/>
      <c r="FD21" s="7">
        <v>179.75</v>
      </c>
      <c r="FE21" s="7">
        <v>0.53586014814814797</v>
      </c>
      <c r="FF21" s="6"/>
      <c r="FG21" s="7">
        <v>0.436</v>
      </c>
      <c r="FH21" s="6"/>
      <c r="FI21" s="6"/>
      <c r="FJ21" s="7">
        <v>0.22345000000000001</v>
      </c>
      <c r="FK21" s="6"/>
      <c r="FL21" s="7">
        <v>1.8</v>
      </c>
      <c r="FM21" s="7">
        <v>3.3969151515151501</v>
      </c>
      <c r="FN21" s="6"/>
      <c r="FO21" s="7">
        <v>18.145961010403401</v>
      </c>
      <c r="FP21" s="7">
        <v>31.1787427794604</v>
      </c>
      <c r="FQ21" s="7">
        <v>0.74119999999999997</v>
      </c>
      <c r="FR21" s="7">
        <v>10.884580788177299</v>
      </c>
      <c r="FS21" s="7">
        <v>0.31391999999999998</v>
      </c>
      <c r="FT21" s="6"/>
      <c r="FU21" s="7">
        <v>15.6763433760217</v>
      </c>
      <c r="FV21" s="7">
        <v>0.369652173913043</v>
      </c>
      <c r="FW21" s="7">
        <v>22.681446861540302</v>
      </c>
      <c r="FX21" s="7">
        <v>1.0204576489532999</v>
      </c>
      <c r="FY21" s="6"/>
      <c r="FZ21" s="7">
        <v>0.33294545454545499</v>
      </c>
      <c r="GA21" s="7">
        <v>1.88742951574569</v>
      </c>
      <c r="GB21" s="7">
        <v>25.3542674986859</v>
      </c>
      <c r="GC21" s="6"/>
      <c r="GD21" s="6"/>
      <c r="GE21" s="6"/>
      <c r="GF21" s="6"/>
      <c r="GG21" s="7">
        <v>59.091673574413498</v>
      </c>
      <c r="GH21" s="7">
        <v>44.942401062035998</v>
      </c>
      <c r="GI21" s="7">
        <v>11.141229372555699</v>
      </c>
      <c r="GJ21" s="7">
        <v>13.3959343475208</v>
      </c>
      <c r="GK21" s="7">
        <v>0.56679999999999997</v>
      </c>
      <c r="GL21" s="6"/>
      <c r="GM21" s="7">
        <v>0.48831999999999998</v>
      </c>
      <c r="GN21" s="7">
        <v>4.4117948717948696</v>
      </c>
      <c r="GO21" s="6"/>
      <c r="GP21" s="6"/>
      <c r="GQ21" s="6"/>
      <c r="GR21" s="7">
        <v>5.0928571428571496</v>
      </c>
      <c r="GS21" s="6"/>
      <c r="GT21" s="6"/>
      <c r="GU21" s="6"/>
      <c r="GV21" s="6"/>
      <c r="GW21" s="9">
        <v>3.0084</v>
      </c>
    </row>
    <row r="22" spans="1:205" ht="12.75" customHeight="1" x14ac:dyDescent="0.25">
      <c r="A22" s="38"/>
      <c r="B22" s="61" t="s">
        <v>304</v>
      </c>
      <c r="C22" s="62"/>
      <c r="D22" s="5" t="s">
        <v>306</v>
      </c>
      <c r="E22" s="35"/>
      <c r="F22" s="35"/>
      <c r="G22" s="35"/>
      <c r="H22" s="35"/>
      <c r="I22" s="35"/>
      <c r="J22" s="35" t="s">
        <v>373</v>
      </c>
      <c r="K22" s="35"/>
      <c r="L22" s="35" t="s">
        <v>373</v>
      </c>
      <c r="M22" s="35"/>
      <c r="N22" s="17"/>
      <c r="O22" s="26"/>
      <c r="P22" s="26" t="e">
        <f>VLOOKUP(MID(D22,1,4),Complexeprogrammas!A:C,3,FALSE)</f>
        <v>#N/A</v>
      </c>
      <c r="Q22" s="26"/>
      <c r="R22" s="35" t="s">
        <v>373</v>
      </c>
      <c r="S22" s="26"/>
      <c r="T22" s="26" t="e">
        <f>VLOOKUP(D22,Retribueerbaar!C:E,3,FALSE)</f>
        <v>#N/A</v>
      </c>
      <c r="U22" s="26"/>
      <c r="V22" s="26"/>
      <c r="W22" s="26"/>
      <c r="X22" s="26"/>
      <c r="Y22" s="26" t="e">
        <f>VLOOKUP($D22,'Aantal per systeem'!$C$5:$F$200,2,FALSE)</f>
        <v>#N/A</v>
      </c>
      <c r="Z22" s="26" t="e">
        <f>VLOOKUP($D22,'Aantal per systeem'!$C$5:$F$200,3,FALSE)</f>
        <v>#N/A</v>
      </c>
      <c r="AA22" s="26" t="e">
        <f>VLOOKUP($D22,'Aantal per systeem'!$C$5:$F$200,4,FALSE)</f>
        <v>#N/A</v>
      </c>
      <c r="AB22" s="26"/>
      <c r="AC22" s="26"/>
      <c r="AD22" s="25">
        <f t="shared" si="6"/>
        <v>4214.4565113413646</v>
      </c>
      <c r="AE22" s="25">
        <f t="shared" si="7"/>
        <v>0</v>
      </c>
      <c r="AF22" s="25">
        <f t="shared" si="8"/>
        <v>3</v>
      </c>
      <c r="AG22" s="17"/>
      <c r="AH22" s="17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7">
        <v>4111.4207970556499</v>
      </c>
      <c r="AW22" s="7">
        <v>83.5</v>
      </c>
      <c r="AX22" s="6"/>
      <c r="AY22" s="6"/>
      <c r="AZ22" s="6"/>
      <c r="BA22" s="6"/>
      <c r="BB22" s="6"/>
      <c r="BC22" s="6"/>
      <c r="BD22" s="7">
        <v>1.28571428571429</v>
      </c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7">
        <v>18.25</v>
      </c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7">
        <v>3</v>
      </c>
      <c r="GW22" s="8"/>
    </row>
    <row r="23" spans="1:205" ht="12.75" customHeight="1" x14ac:dyDescent="0.25">
      <c r="A23" s="38"/>
      <c r="B23" s="61" t="s">
        <v>273</v>
      </c>
      <c r="C23" s="62"/>
      <c r="D23" s="5" t="s">
        <v>274</v>
      </c>
      <c r="E23" s="35"/>
      <c r="F23" s="35"/>
      <c r="G23" s="35" t="s">
        <v>373</v>
      </c>
      <c r="H23" s="35"/>
      <c r="I23" s="35"/>
      <c r="J23" s="35"/>
      <c r="K23" s="35"/>
      <c r="L23" s="35" t="s">
        <v>373</v>
      </c>
      <c r="M23" s="35"/>
      <c r="N23" s="17"/>
      <c r="O23" s="26"/>
      <c r="P23" s="26" t="e">
        <f>VLOOKUP(MID(D23,1,4),Complexeprogrammas!A:C,3,FALSE)</f>
        <v>#N/A</v>
      </c>
      <c r="Q23" s="26"/>
      <c r="R23" s="35" t="s">
        <v>373</v>
      </c>
      <c r="S23" s="26"/>
      <c r="T23" s="26">
        <f>VLOOKUP(D23,Retribueerbaar!C:E,3,FALSE)</f>
        <v>10646.25182958</v>
      </c>
      <c r="U23" s="26" t="s">
        <v>373</v>
      </c>
      <c r="V23" s="26"/>
      <c r="W23" s="26"/>
      <c r="X23" s="26"/>
      <c r="Y23" s="26" t="e">
        <f>VLOOKUP($D23,'Aantal per systeem'!$C$5:$F$200,2,FALSE)</f>
        <v>#N/A</v>
      </c>
      <c r="Z23" s="26" t="e">
        <f>VLOOKUP($D23,'Aantal per systeem'!$C$5:$F$200,3,FALSE)</f>
        <v>#N/A</v>
      </c>
      <c r="AA23" s="26" t="e">
        <f>VLOOKUP($D23,'Aantal per systeem'!$C$5:$F$200,4,FALSE)</f>
        <v>#N/A</v>
      </c>
      <c r="AB23" s="26"/>
      <c r="AC23" s="26"/>
      <c r="AD23" s="25">
        <f t="shared" si="6"/>
        <v>10256.731286681461</v>
      </c>
      <c r="AE23" s="25">
        <f t="shared" si="7"/>
        <v>0</v>
      </c>
      <c r="AF23" s="25">
        <f t="shared" si="8"/>
        <v>384.87348407502134</v>
      </c>
      <c r="AG23" s="17"/>
      <c r="AH23" s="17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>
        <v>5</v>
      </c>
      <c r="AV23" s="6"/>
      <c r="AW23" s="7">
        <v>1358</v>
      </c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7">
        <v>14.466165413533799</v>
      </c>
      <c r="BK23" s="7">
        <v>2869.0831112052001</v>
      </c>
      <c r="BL23" s="6"/>
      <c r="BM23" s="7">
        <v>2179.0247432896699</v>
      </c>
      <c r="BN23" s="6"/>
      <c r="BO23" s="6"/>
      <c r="BP23" s="6"/>
      <c r="BQ23" s="6"/>
      <c r="BR23" s="6"/>
      <c r="BS23" s="7">
        <v>13.363636363636401</v>
      </c>
      <c r="BT23" s="7">
        <v>1969.65992459476</v>
      </c>
      <c r="BU23" s="7">
        <v>32.9</v>
      </c>
      <c r="BV23" s="7">
        <v>1811.23370581466</v>
      </c>
      <c r="BW23" s="6"/>
      <c r="BX23" s="7">
        <v>4</v>
      </c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7">
        <v>4.6470588235294104</v>
      </c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7">
        <v>104.14166666666701</v>
      </c>
      <c r="FH23" s="6"/>
      <c r="FI23" s="6"/>
      <c r="FJ23" s="7">
        <v>3.9905239687848302</v>
      </c>
      <c r="FK23" s="6"/>
      <c r="FL23" s="6"/>
      <c r="FM23" s="6"/>
      <c r="FN23" s="6"/>
      <c r="FO23" s="6"/>
      <c r="FP23" s="7">
        <v>11.069892473118299</v>
      </c>
      <c r="FQ23" s="6"/>
      <c r="FR23" s="6"/>
      <c r="FS23" s="7">
        <v>5.6944444444444402</v>
      </c>
      <c r="FT23" s="7">
        <v>3</v>
      </c>
      <c r="FU23" s="6"/>
      <c r="FV23" s="6"/>
      <c r="FW23" s="7">
        <v>14.387219087219099</v>
      </c>
      <c r="FX23" s="6"/>
      <c r="FY23" s="6"/>
      <c r="FZ23" s="6"/>
      <c r="GA23" s="6"/>
      <c r="GB23" s="7">
        <v>10.4351736972705</v>
      </c>
      <c r="GC23" s="6"/>
      <c r="GD23" s="7">
        <v>1.75</v>
      </c>
      <c r="GE23" s="6"/>
      <c r="GF23" s="7">
        <v>3.2958404074702901</v>
      </c>
      <c r="GG23" s="7">
        <v>4.9249999999999998</v>
      </c>
      <c r="GH23" s="6"/>
      <c r="GI23" s="7">
        <v>22.2321428571429</v>
      </c>
      <c r="GJ23" s="6"/>
      <c r="GK23" s="6"/>
      <c r="GL23" s="7">
        <v>8.5</v>
      </c>
      <c r="GM23" s="6"/>
      <c r="GN23" s="6"/>
      <c r="GO23" s="7">
        <v>188.451580472904</v>
      </c>
      <c r="GP23" s="7">
        <v>3</v>
      </c>
      <c r="GQ23" s="6"/>
      <c r="GR23" s="6"/>
      <c r="GS23" s="6"/>
      <c r="GT23" s="6"/>
      <c r="GU23" s="6"/>
      <c r="GV23" s="6"/>
      <c r="GW23" s="8"/>
    </row>
    <row r="24" spans="1:205" ht="12.75" customHeight="1" x14ac:dyDescent="0.25">
      <c r="A24" s="38"/>
      <c r="B24" s="61" t="s">
        <v>273</v>
      </c>
      <c r="C24" s="62"/>
      <c r="D24" s="5" t="s">
        <v>275</v>
      </c>
      <c r="E24" s="35"/>
      <c r="F24" s="35"/>
      <c r="G24" s="35"/>
      <c r="H24" s="35"/>
      <c r="I24" s="35"/>
      <c r="J24" s="35" t="s">
        <v>373</v>
      </c>
      <c r="K24" s="35"/>
      <c r="L24" s="35" t="s">
        <v>373</v>
      </c>
      <c r="M24" s="35"/>
      <c r="N24" s="17"/>
      <c r="O24" s="26"/>
      <c r="P24" s="26" t="e">
        <f>VLOOKUP(MID(D24,1,4),Complexeprogrammas!A:C,3,FALSE)</f>
        <v>#N/A</v>
      </c>
      <c r="Q24" s="26"/>
      <c r="R24" s="35" t="s">
        <v>373</v>
      </c>
      <c r="S24" s="26"/>
      <c r="T24" s="26" t="e">
        <f>VLOOKUP(D24,Retribueerbaar!C:E,3,FALSE)</f>
        <v>#N/A</v>
      </c>
      <c r="U24" s="26" t="s">
        <v>373</v>
      </c>
      <c r="V24" s="26"/>
      <c r="W24" s="26"/>
      <c r="X24" s="26"/>
      <c r="Y24" s="26" t="e">
        <f>VLOOKUP($D24,'Aantal per systeem'!$C$5:$F$200,2,FALSE)</f>
        <v>#N/A</v>
      </c>
      <c r="Z24" s="26" t="e">
        <f>VLOOKUP($D24,'Aantal per systeem'!$C$5:$F$200,3,FALSE)</f>
        <v>#N/A</v>
      </c>
      <c r="AA24" s="26" t="e">
        <f>VLOOKUP($D24,'Aantal per systeem'!$C$5:$F$200,4,FALSE)</f>
        <v>#N/A</v>
      </c>
      <c r="AB24" s="26"/>
      <c r="AC24" s="26"/>
      <c r="AD24" s="25">
        <f t="shared" si="6"/>
        <v>8149.3009779159802</v>
      </c>
      <c r="AE24" s="25">
        <f t="shared" si="7"/>
        <v>0</v>
      </c>
      <c r="AF24" s="25">
        <f t="shared" si="8"/>
        <v>0.82894736842105299</v>
      </c>
      <c r="AG24" s="17"/>
      <c r="AH24" s="17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7">
        <v>545</v>
      </c>
      <c r="AU24" s="7">
        <v>3</v>
      </c>
      <c r="AV24" s="7">
        <v>1359</v>
      </c>
      <c r="AW24" s="7">
        <v>1032.75</v>
      </c>
      <c r="AX24" s="6"/>
      <c r="AY24" s="6"/>
      <c r="AZ24" s="6"/>
      <c r="BA24" s="6"/>
      <c r="BB24" s="6"/>
      <c r="BC24" s="6"/>
      <c r="BD24" s="6"/>
      <c r="BE24" s="6"/>
      <c r="BF24" s="6"/>
      <c r="BG24" s="7">
        <v>6.3566176470588198</v>
      </c>
      <c r="BH24" s="6"/>
      <c r="BI24" s="6"/>
      <c r="BJ24" s="6"/>
      <c r="BK24" s="7">
        <v>1716.56485431856</v>
      </c>
      <c r="BL24" s="6"/>
      <c r="BM24" s="7">
        <v>1038.06161177836</v>
      </c>
      <c r="BN24" s="6"/>
      <c r="BO24" s="6"/>
      <c r="BP24" s="6"/>
      <c r="BQ24" s="6"/>
      <c r="BR24" s="6"/>
      <c r="BS24" s="6"/>
      <c r="BT24" s="7">
        <v>1158.4425304892</v>
      </c>
      <c r="BU24" s="6"/>
      <c r="BV24" s="7">
        <v>1286.1253636828001</v>
      </c>
      <c r="BW24" s="7">
        <v>4</v>
      </c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7">
        <v>6</v>
      </c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7">
        <v>0.82894736842105299</v>
      </c>
      <c r="GS24" s="6"/>
      <c r="GT24" s="6"/>
      <c r="GU24" s="6"/>
      <c r="GV24" s="6"/>
      <c r="GW24" s="8"/>
    </row>
    <row r="25" spans="1:205" ht="12.75" customHeight="1" x14ac:dyDescent="0.25">
      <c r="A25" s="38"/>
      <c r="B25" s="61" t="s">
        <v>273</v>
      </c>
      <c r="C25" s="62"/>
      <c r="D25" s="5" t="s">
        <v>276</v>
      </c>
      <c r="E25" s="35" t="s">
        <v>373</v>
      </c>
      <c r="F25" s="35"/>
      <c r="G25" s="35"/>
      <c r="H25" s="35"/>
      <c r="I25" s="35"/>
      <c r="J25" s="35"/>
      <c r="K25" s="35"/>
      <c r="L25" s="35" t="s">
        <v>373</v>
      </c>
      <c r="M25" s="35"/>
      <c r="N25" s="17"/>
      <c r="O25" s="26"/>
      <c r="P25" s="26" t="e">
        <f>VLOOKUP(MID(D25,1,4),Complexeprogrammas!A:C,3,FALSE)</f>
        <v>#N/A</v>
      </c>
      <c r="Q25" s="26"/>
      <c r="R25" s="35" t="s">
        <v>373</v>
      </c>
      <c r="S25" s="26"/>
      <c r="T25" s="26" t="e">
        <f>VLOOKUP(D25,Retribueerbaar!C:E,3,FALSE)</f>
        <v>#N/A</v>
      </c>
      <c r="U25" s="26" t="s">
        <v>373</v>
      </c>
      <c r="V25" s="26"/>
      <c r="W25" s="26"/>
      <c r="X25" s="26"/>
      <c r="Y25" s="26" t="e">
        <f>VLOOKUP($D25,'Aantal per systeem'!$C$5:$F$200,2,FALSE)</f>
        <v>#N/A</v>
      </c>
      <c r="Z25" s="26" t="e">
        <f>VLOOKUP($D25,'Aantal per systeem'!$C$5:$F$200,3,FALSE)</f>
        <v>#N/A</v>
      </c>
      <c r="AA25" s="26" t="e">
        <f>VLOOKUP($D25,'Aantal per systeem'!$C$5:$F$200,4,FALSE)</f>
        <v>#N/A</v>
      </c>
      <c r="AB25" s="26"/>
      <c r="AC25" s="26"/>
      <c r="AD25" s="25">
        <f t="shared" si="6"/>
        <v>3374.6864139982604</v>
      </c>
      <c r="AE25" s="25">
        <f t="shared" si="7"/>
        <v>0.19894999999999999</v>
      </c>
      <c r="AF25" s="25">
        <f t="shared" si="8"/>
        <v>0.59003280813653713</v>
      </c>
      <c r="AG25" s="17"/>
      <c r="AH25" s="17"/>
      <c r="AI25" s="6"/>
      <c r="AJ25" s="6"/>
      <c r="AK25" s="6"/>
      <c r="AL25" s="6"/>
      <c r="AM25" s="7">
        <v>0.55084999999999995</v>
      </c>
      <c r="AN25" s="7">
        <v>8</v>
      </c>
      <c r="AO25" s="6"/>
      <c r="AP25" s="7">
        <v>0.44274999999999998</v>
      </c>
      <c r="AQ25" s="6"/>
      <c r="AR25" s="6"/>
      <c r="AS25" s="7">
        <v>0.15828928571428599</v>
      </c>
      <c r="AT25" s="7">
        <v>47.815899999999999</v>
      </c>
      <c r="AU25" s="7">
        <v>3.7777500000000002</v>
      </c>
      <c r="AV25" s="7">
        <v>11.73625</v>
      </c>
      <c r="AW25" s="7">
        <v>1431.9392499999999</v>
      </c>
      <c r="AX25" s="7">
        <v>1.5444500000000001</v>
      </c>
      <c r="AY25" s="6"/>
      <c r="AZ25" s="7">
        <v>23.954545454545499</v>
      </c>
      <c r="BA25" s="6"/>
      <c r="BB25" s="6"/>
      <c r="BC25" s="6"/>
      <c r="BD25" s="7">
        <v>0.187082425925926</v>
      </c>
      <c r="BE25" s="7">
        <v>1.9550000000000001E-2</v>
      </c>
      <c r="BF25" s="6"/>
      <c r="BG25" s="6"/>
      <c r="BH25" s="7">
        <v>1794.28260241261</v>
      </c>
      <c r="BI25" s="6"/>
      <c r="BJ25" s="7">
        <v>8.7112499999999995E-2</v>
      </c>
      <c r="BK25" s="7">
        <v>43.164903407447802</v>
      </c>
      <c r="BL25" s="7">
        <v>1.18802505453582</v>
      </c>
      <c r="BM25" s="7">
        <v>5.6964816603944604</v>
      </c>
      <c r="BN25" s="7">
        <v>0.67107919158746698</v>
      </c>
      <c r="BO25" s="7">
        <v>1.7427663676649601</v>
      </c>
      <c r="BP25" s="7">
        <v>0.111573658261498</v>
      </c>
      <c r="BQ25" s="6"/>
      <c r="BR25" s="7">
        <v>0.365902008044378</v>
      </c>
      <c r="BS25" s="7">
        <v>0.20198267651888299</v>
      </c>
      <c r="BT25" s="7">
        <v>5.4781267349106804</v>
      </c>
      <c r="BU25" s="6"/>
      <c r="BV25" s="7">
        <v>0.72108044581318798</v>
      </c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>
        <v>2.07E-2</v>
      </c>
      <c r="CJ25" s="6"/>
      <c r="CK25" s="6"/>
      <c r="CL25" s="7">
        <v>4.8464285714286001E-2</v>
      </c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7">
        <v>1.265E-2</v>
      </c>
      <c r="EJ25" s="6"/>
      <c r="EK25" s="7">
        <v>0.18629999999999999</v>
      </c>
      <c r="EL25" s="6"/>
      <c r="EM25" s="6"/>
      <c r="EN25" s="6"/>
      <c r="EO25" s="6"/>
      <c r="EP25" s="6"/>
      <c r="EQ25" s="6"/>
      <c r="ER25" s="6"/>
      <c r="ES25" s="7">
        <v>4.3700000000000003E-2</v>
      </c>
      <c r="ET25" s="7">
        <v>0.45195000000000002</v>
      </c>
      <c r="EU25" s="7">
        <v>0.13569999999999999</v>
      </c>
      <c r="EV25" s="6"/>
      <c r="EW25" s="6"/>
      <c r="EX25" s="6"/>
      <c r="EY25" s="6"/>
      <c r="EZ25" s="6"/>
      <c r="FA25" s="6"/>
      <c r="FB25" s="6"/>
      <c r="FC25" s="6"/>
      <c r="FD25" s="6"/>
      <c r="FE25" s="7">
        <v>2.8267851851851999E-2</v>
      </c>
      <c r="FF25" s="6"/>
      <c r="FG25" s="7">
        <v>2.3E-2</v>
      </c>
      <c r="FH25" s="6"/>
      <c r="FI25" s="6"/>
      <c r="FJ25" s="7">
        <v>1.1787499999999999E-2</v>
      </c>
      <c r="FK25" s="6"/>
      <c r="FL25" s="6"/>
      <c r="FM25" s="7">
        <v>0.11845</v>
      </c>
      <c r="FN25" s="6"/>
      <c r="FO25" s="7">
        <v>7.7437734778122005E-2</v>
      </c>
      <c r="FP25" s="7">
        <v>1.2738461538462E-2</v>
      </c>
      <c r="FQ25" s="7">
        <v>3.9100000000000003E-2</v>
      </c>
      <c r="FR25" s="7">
        <v>1.3288888888888999E-2</v>
      </c>
      <c r="FS25" s="7">
        <v>1.6559999999999998E-2</v>
      </c>
      <c r="FT25" s="6"/>
      <c r="FU25" s="7">
        <v>4.2973684210525998E-2</v>
      </c>
      <c r="FV25" s="7">
        <v>1.95E-2</v>
      </c>
      <c r="FW25" s="7">
        <v>2.3E-2</v>
      </c>
      <c r="FX25" s="7">
        <v>5.3831481481481001E-2</v>
      </c>
      <c r="FY25" s="6"/>
      <c r="FZ25" s="7">
        <v>1.7563636363636E-2</v>
      </c>
      <c r="GA25" s="7">
        <v>1.393939393939E-3</v>
      </c>
      <c r="GB25" s="7">
        <v>9.9240740740740001E-3</v>
      </c>
      <c r="GC25" s="6"/>
      <c r="GD25" s="6"/>
      <c r="GE25" s="6"/>
      <c r="GF25" s="6"/>
      <c r="GG25" s="6"/>
      <c r="GH25" s="6"/>
      <c r="GI25" s="6"/>
      <c r="GJ25" s="6"/>
      <c r="GK25" s="7">
        <v>2.9899999999999999E-2</v>
      </c>
      <c r="GL25" s="6"/>
      <c r="GM25" s="7">
        <v>2.5760000000000002E-2</v>
      </c>
      <c r="GN25" s="7">
        <v>2.5555555555556001E-2</v>
      </c>
      <c r="GO25" s="6"/>
      <c r="GP25" s="6"/>
      <c r="GQ25" s="6"/>
      <c r="GR25" s="6"/>
      <c r="GS25" s="6"/>
      <c r="GT25" s="6"/>
      <c r="GU25" s="6"/>
      <c r="GV25" s="6"/>
      <c r="GW25" s="9">
        <v>0.15870000000000001</v>
      </c>
    </row>
    <row r="26" spans="1:205" ht="12.75" customHeight="1" x14ac:dyDescent="0.25">
      <c r="A26" s="38"/>
      <c r="B26" s="61" t="s">
        <v>273</v>
      </c>
      <c r="C26" s="62"/>
      <c r="D26" s="5" t="s">
        <v>277</v>
      </c>
      <c r="E26" s="35" t="s">
        <v>373</v>
      </c>
      <c r="F26" s="35"/>
      <c r="G26" s="35"/>
      <c r="H26" s="35"/>
      <c r="I26" s="35"/>
      <c r="J26" s="35"/>
      <c r="K26" s="35"/>
      <c r="L26" s="35" t="s">
        <v>373</v>
      </c>
      <c r="M26" s="35"/>
      <c r="N26" s="17"/>
      <c r="O26" s="26"/>
      <c r="P26" s="26" t="e">
        <f>VLOOKUP(MID(D26,1,4),Complexeprogrammas!A:C,3,FALSE)</f>
        <v>#N/A</v>
      </c>
      <c r="Q26" s="26"/>
      <c r="R26" s="35" t="s">
        <v>373</v>
      </c>
      <c r="S26" s="26"/>
      <c r="T26" s="26" t="e">
        <f>VLOOKUP(D26,Retribueerbaar!C:E,3,FALSE)</f>
        <v>#N/A</v>
      </c>
      <c r="U26" s="26" t="s">
        <v>373</v>
      </c>
      <c r="V26" s="26"/>
      <c r="W26" s="26"/>
      <c r="X26" s="26"/>
      <c r="Y26" s="26">
        <f>VLOOKUP($D26,'Aantal per systeem'!$C$5:$F$200,2,FALSE)</f>
        <v>0</v>
      </c>
      <c r="Z26" s="26">
        <f>VLOOKUP($D26,'Aantal per systeem'!$C$5:$F$200,3,FALSE)</f>
        <v>6759</v>
      </c>
      <c r="AA26" s="26">
        <f>VLOOKUP($D26,'Aantal per systeem'!$C$5:$F$200,4,FALSE)</f>
        <v>0</v>
      </c>
      <c r="AB26" s="26"/>
      <c r="AC26" s="26"/>
      <c r="AD26" s="25">
        <f t="shared" si="6"/>
        <v>60909.799825714334</v>
      </c>
      <c r="AE26" s="25">
        <f t="shared" si="7"/>
        <v>136.60334594927281</v>
      </c>
      <c r="AF26" s="25">
        <f t="shared" si="8"/>
        <v>4585.8659552014788</v>
      </c>
      <c r="AG26" s="17"/>
      <c r="AH26" s="17"/>
      <c r="AI26" s="6"/>
      <c r="AJ26" s="6"/>
      <c r="AK26" s="6"/>
      <c r="AL26" s="6"/>
      <c r="AM26" s="7">
        <v>15.783049999999999</v>
      </c>
      <c r="AN26" s="7">
        <v>112</v>
      </c>
      <c r="AO26" s="7">
        <v>32.75</v>
      </c>
      <c r="AP26" s="7">
        <v>12.685750000000001</v>
      </c>
      <c r="AQ26" s="6"/>
      <c r="AR26" s="6"/>
      <c r="AS26" s="7">
        <v>4.5353321428571398</v>
      </c>
      <c r="AT26" s="7">
        <v>252.59469999999999</v>
      </c>
      <c r="AU26" s="7">
        <v>108.24075000000001</v>
      </c>
      <c r="AV26" s="7">
        <v>4115.9212500000003</v>
      </c>
      <c r="AW26" s="7">
        <v>6785.0298653846203</v>
      </c>
      <c r="AX26" s="7">
        <v>74.501850000000005</v>
      </c>
      <c r="AY26" s="7">
        <v>200.57329359327599</v>
      </c>
      <c r="AZ26" s="7">
        <v>100.426166948993</v>
      </c>
      <c r="BA26" s="7">
        <v>10.6747835497836</v>
      </c>
      <c r="BB26" s="7">
        <v>25.868068405694199</v>
      </c>
      <c r="BC26" s="7">
        <v>271.268550290289</v>
      </c>
      <c r="BD26" s="7">
        <v>85.511069459336795</v>
      </c>
      <c r="BE26" s="7">
        <v>373.20465451244098</v>
      </c>
      <c r="BF26" s="7">
        <v>528.67640691197903</v>
      </c>
      <c r="BG26" s="7">
        <v>121.95968745872</v>
      </c>
      <c r="BH26" s="7">
        <v>11.071199999999999</v>
      </c>
      <c r="BI26" s="7">
        <v>11.324999999999999</v>
      </c>
      <c r="BJ26" s="7">
        <v>22.476731730769199</v>
      </c>
      <c r="BK26" s="7">
        <v>12601.941141749099</v>
      </c>
      <c r="BL26" s="7">
        <v>34.039500475613202</v>
      </c>
      <c r="BM26" s="7">
        <v>12571.819905344801</v>
      </c>
      <c r="BN26" s="7">
        <v>49.165624742361899</v>
      </c>
      <c r="BO26" s="7">
        <v>118.826902198997</v>
      </c>
      <c r="BP26" s="7">
        <v>3.1968278606229199</v>
      </c>
      <c r="BQ26" s="7">
        <v>75.346153846153896</v>
      </c>
      <c r="BR26" s="7">
        <v>10.4838879696193</v>
      </c>
      <c r="BS26" s="7">
        <v>104.432156194954</v>
      </c>
      <c r="BT26" s="7">
        <v>10639.350894441201</v>
      </c>
      <c r="BU26" s="7">
        <v>11.5</v>
      </c>
      <c r="BV26" s="7">
        <v>11579.872802645001</v>
      </c>
      <c r="BW26" s="6"/>
      <c r="BX26" s="7">
        <v>10.5</v>
      </c>
      <c r="BY26" s="6"/>
      <c r="BZ26" s="6"/>
      <c r="CA26" s="6"/>
      <c r="CB26" s="6"/>
      <c r="CC26" s="6"/>
      <c r="CD26" s="6"/>
      <c r="CE26" s="6"/>
      <c r="CF26" s="6"/>
      <c r="CG26" s="7">
        <v>12.25</v>
      </c>
      <c r="CH26" s="6"/>
      <c r="CI26" s="7">
        <v>0.59309999999999996</v>
      </c>
      <c r="CJ26" s="6"/>
      <c r="CK26" s="6"/>
      <c r="CL26" s="7">
        <v>1.38860714285714</v>
      </c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7">
        <v>7.4902907993008201</v>
      </c>
      <c r="EC26" s="7">
        <v>8</v>
      </c>
      <c r="ED26" s="6"/>
      <c r="EE26" s="7">
        <v>115.412705149972</v>
      </c>
      <c r="EF26" s="6"/>
      <c r="EG26" s="6"/>
      <c r="EH26" s="6"/>
      <c r="EI26" s="7">
        <v>0.36244999999999999</v>
      </c>
      <c r="EJ26" s="6"/>
      <c r="EK26" s="7">
        <v>5.3379000000000003</v>
      </c>
      <c r="EL26" s="6"/>
      <c r="EM26" s="6"/>
      <c r="EN26" s="6"/>
      <c r="EO26" s="6"/>
      <c r="EP26" s="6"/>
      <c r="EQ26" s="7">
        <v>23.460930373973799</v>
      </c>
      <c r="ER26" s="6"/>
      <c r="ES26" s="7">
        <v>315.35504117647099</v>
      </c>
      <c r="ET26" s="7">
        <v>12.949350000000001</v>
      </c>
      <c r="EU26" s="7">
        <v>3.8881000000000001</v>
      </c>
      <c r="EV26" s="6"/>
      <c r="EW26" s="7">
        <v>4</v>
      </c>
      <c r="EX26" s="6"/>
      <c r="EY26" s="6"/>
      <c r="EZ26" s="6"/>
      <c r="FA26" s="7">
        <v>1.6875</v>
      </c>
      <c r="FB26" s="6"/>
      <c r="FC26" s="6"/>
      <c r="FD26" s="6"/>
      <c r="FE26" s="7">
        <v>0.80993540740740699</v>
      </c>
      <c r="FF26" s="6"/>
      <c r="FG26" s="7">
        <v>0.65900000000000003</v>
      </c>
      <c r="FH26" s="6"/>
      <c r="FI26" s="6"/>
      <c r="FJ26" s="7">
        <v>0.33773750000000002</v>
      </c>
      <c r="FK26" s="6"/>
      <c r="FL26" s="7">
        <v>0.61538461538461497</v>
      </c>
      <c r="FM26" s="7">
        <v>3.39385</v>
      </c>
      <c r="FN26" s="6"/>
      <c r="FO26" s="7">
        <v>3.8274550964687899</v>
      </c>
      <c r="FP26" s="7">
        <v>0.36498461538461502</v>
      </c>
      <c r="FQ26" s="7">
        <v>1.1203000000000001</v>
      </c>
      <c r="FR26" s="7">
        <v>0.38075555555555601</v>
      </c>
      <c r="FS26" s="7">
        <v>0.47448000000000001</v>
      </c>
      <c r="FT26" s="6"/>
      <c r="FU26" s="7">
        <v>1.2312894736842099</v>
      </c>
      <c r="FV26" s="7">
        <v>0.55871739130434805</v>
      </c>
      <c r="FW26" s="7">
        <v>0.65900000000000003</v>
      </c>
      <c r="FX26" s="7">
        <v>1.5423889694041899</v>
      </c>
      <c r="FY26" s="6"/>
      <c r="FZ26" s="7">
        <v>0.50323636363636404</v>
      </c>
      <c r="GA26" s="7">
        <v>3.9939393939393997E-2</v>
      </c>
      <c r="GB26" s="7">
        <v>0.28434629629629599</v>
      </c>
      <c r="GC26" s="6"/>
      <c r="GD26" s="6"/>
      <c r="GE26" s="7">
        <v>14.161764705882399</v>
      </c>
      <c r="GF26" s="6"/>
      <c r="GG26" s="6"/>
      <c r="GH26" s="6"/>
      <c r="GI26" s="6"/>
      <c r="GJ26" s="6"/>
      <c r="GK26" s="7">
        <v>0.85670000000000002</v>
      </c>
      <c r="GL26" s="6"/>
      <c r="GM26" s="7">
        <v>0.73807999999999996</v>
      </c>
      <c r="GN26" s="7">
        <v>0.732222222222222</v>
      </c>
      <c r="GO26" s="7">
        <v>156.54412172226799</v>
      </c>
      <c r="GP26" s="7">
        <v>420.80505376211698</v>
      </c>
      <c r="GQ26" s="6"/>
      <c r="GR26" s="7">
        <v>31.129164917983399</v>
      </c>
      <c r="GS26" s="7">
        <v>3942.40854719254</v>
      </c>
      <c r="GT26" s="6"/>
      <c r="GU26" s="6"/>
      <c r="GV26" s="6"/>
      <c r="GW26" s="9">
        <v>4.5471000000000004</v>
      </c>
    </row>
    <row r="27" spans="1:205" ht="12.75" customHeight="1" x14ac:dyDescent="0.25">
      <c r="A27" s="38"/>
      <c r="B27" s="61" t="s">
        <v>273</v>
      </c>
      <c r="C27" s="62"/>
      <c r="D27" s="5" t="s">
        <v>278</v>
      </c>
      <c r="E27" s="35" t="s">
        <v>373</v>
      </c>
      <c r="F27" s="35"/>
      <c r="G27" s="35"/>
      <c r="H27" s="35"/>
      <c r="I27" s="35"/>
      <c r="J27" s="35"/>
      <c r="K27" s="35"/>
      <c r="L27" s="35" t="s">
        <v>373</v>
      </c>
      <c r="M27" s="35"/>
      <c r="N27" s="17"/>
      <c r="O27" s="26"/>
      <c r="P27" s="26" t="e">
        <f>VLOOKUP(MID(D27,1,4),Complexeprogrammas!A:C,3,FALSE)</f>
        <v>#N/A</v>
      </c>
      <c r="Q27" s="26"/>
      <c r="R27" s="35" t="s">
        <v>373</v>
      </c>
      <c r="S27" s="26" t="s">
        <v>373</v>
      </c>
      <c r="T27" s="26">
        <f>VLOOKUP(D27,Retribueerbaar!C:E,3,FALSE)</f>
        <v>2151.36662350497</v>
      </c>
      <c r="U27" s="26" t="s">
        <v>373</v>
      </c>
      <c r="V27" s="26"/>
      <c r="W27" s="26"/>
      <c r="X27" s="26"/>
      <c r="Y27" s="26" t="e">
        <f>VLOOKUP($D27,'Aantal per systeem'!$C$5:$F$200,2,FALSE)</f>
        <v>#N/A</v>
      </c>
      <c r="Z27" s="26" t="e">
        <f>VLOOKUP($D27,'Aantal per systeem'!$C$5:$F$200,3,FALSE)</f>
        <v>#N/A</v>
      </c>
      <c r="AA27" s="26" t="e">
        <f>VLOOKUP($D27,'Aantal per systeem'!$C$5:$F$200,4,FALSE)</f>
        <v>#N/A</v>
      </c>
      <c r="AB27" s="26"/>
      <c r="AC27" s="26"/>
      <c r="AD27" s="25">
        <f t="shared" si="6"/>
        <v>2151.3666235049677</v>
      </c>
      <c r="AE27" s="25">
        <f t="shared" si="7"/>
        <v>0</v>
      </c>
      <c r="AF27" s="25">
        <f t="shared" si="8"/>
        <v>0</v>
      </c>
      <c r="AG27" s="17"/>
      <c r="AH27" s="17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7">
        <v>186.606880146538</v>
      </c>
      <c r="BL27" s="6"/>
      <c r="BM27" s="7">
        <v>974.34632114805004</v>
      </c>
      <c r="BN27" s="6"/>
      <c r="BO27" s="6"/>
      <c r="BP27" s="6"/>
      <c r="BQ27" s="6"/>
      <c r="BR27" s="6"/>
      <c r="BS27" s="6"/>
      <c r="BT27" s="7">
        <v>690.58775763665301</v>
      </c>
      <c r="BU27" s="7">
        <v>52.484137931034503</v>
      </c>
      <c r="BV27" s="7">
        <v>247.341526642692</v>
      </c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8"/>
    </row>
    <row r="28" spans="1:205" ht="12.75" customHeight="1" x14ac:dyDescent="0.25">
      <c r="A28" s="38"/>
      <c r="B28" s="61" t="s">
        <v>318</v>
      </c>
      <c r="C28" s="62"/>
      <c r="D28" s="5" t="s">
        <v>319</v>
      </c>
      <c r="E28" s="35"/>
      <c r="F28" s="35"/>
      <c r="G28" s="35"/>
      <c r="H28" s="35"/>
      <c r="I28" s="35"/>
      <c r="J28" s="35" t="s">
        <v>373</v>
      </c>
      <c r="K28" s="35"/>
      <c r="L28" s="35" t="s">
        <v>373</v>
      </c>
      <c r="M28" s="35"/>
      <c r="N28" s="17"/>
      <c r="O28" s="26"/>
      <c r="P28" s="26" t="e">
        <f>VLOOKUP(MID(D28,1,4),Complexeprogrammas!A:C,3,FALSE)</f>
        <v>#N/A</v>
      </c>
      <c r="Q28" s="26"/>
      <c r="R28" s="35" t="s">
        <v>373</v>
      </c>
      <c r="S28" s="26"/>
      <c r="T28" s="26" t="e">
        <f>VLOOKUP(D28,Retribueerbaar!C:E,3,FALSE)</f>
        <v>#N/A</v>
      </c>
      <c r="U28" s="26"/>
      <c r="V28" s="26"/>
      <c r="W28" s="26"/>
      <c r="X28" s="26"/>
      <c r="Y28" s="26">
        <f>VLOOKUP($D28,'Aantal per systeem'!$C$5:$F$200,2,FALSE)</f>
        <v>0</v>
      </c>
      <c r="Z28" s="26">
        <f>VLOOKUP($D28,'Aantal per systeem'!$C$5:$F$200,3,FALSE)</f>
        <v>1306</v>
      </c>
      <c r="AA28" s="26">
        <f>VLOOKUP($D28,'Aantal per systeem'!$C$5:$F$200,4,FALSE)</f>
        <v>0</v>
      </c>
      <c r="AB28" s="26"/>
      <c r="AC28" s="26"/>
      <c r="AD28" s="25">
        <f t="shared" si="6"/>
        <v>13831.46786686483</v>
      </c>
      <c r="AE28" s="25">
        <f t="shared" si="7"/>
        <v>0</v>
      </c>
      <c r="AF28" s="25">
        <f t="shared" si="8"/>
        <v>0</v>
      </c>
      <c r="AG28" s="17"/>
      <c r="AH28" s="17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>
        <v>3144.5</v>
      </c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7">
        <v>4236.1163674064801</v>
      </c>
      <c r="BQ28" s="7">
        <v>3390.7739613454701</v>
      </c>
      <c r="BR28" s="7">
        <v>3050.0775381128801</v>
      </c>
      <c r="BS28" s="6"/>
      <c r="BT28" s="6"/>
      <c r="BU28" s="6"/>
      <c r="BV28" s="6"/>
      <c r="BW28" s="6"/>
      <c r="BX28" s="6"/>
      <c r="BY28" s="7">
        <v>8</v>
      </c>
      <c r="BZ28" s="7">
        <v>2</v>
      </c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7">
        <v>16</v>
      </c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8"/>
    </row>
    <row r="29" spans="1:205" ht="12.75" customHeight="1" x14ac:dyDescent="0.25">
      <c r="A29" s="38"/>
      <c r="B29" s="61" t="s">
        <v>318</v>
      </c>
      <c r="C29" s="62"/>
      <c r="D29" s="5" t="s">
        <v>320</v>
      </c>
      <c r="E29" s="35" t="s">
        <v>373</v>
      </c>
      <c r="F29" s="35"/>
      <c r="G29" s="35"/>
      <c r="H29" s="35"/>
      <c r="I29" s="35"/>
      <c r="J29" s="35"/>
      <c r="K29" s="35"/>
      <c r="L29" s="35" t="s">
        <v>373</v>
      </c>
      <c r="M29" s="35"/>
      <c r="N29" s="17"/>
      <c r="O29" s="26"/>
      <c r="P29" s="26" t="e">
        <f>VLOOKUP(MID(D29,1,4),Complexeprogrammas!A:C,3,FALSE)</f>
        <v>#N/A</v>
      </c>
      <c r="Q29" s="26"/>
      <c r="R29" s="35" t="s">
        <v>373</v>
      </c>
      <c r="S29" s="26"/>
      <c r="T29" s="26" t="e">
        <f>VLOOKUP(D29,Retribueerbaar!C:E,3,FALSE)</f>
        <v>#N/A</v>
      </c>
      <c r="U29" s="26"/>
      <c r="V29" s="26"/>
      <c r="W29" s="26"/>
      <c r="X29" s="26"/>
      <c r="Y29" s="26" t="e">
        <f>VLOOKUP($D29,'Aantal per systeem'!$C$5:$F$200,2,FALSE)</f>
        <v>#N/A</v>
      </c>
      <c r="Z29" s="26" t="e">
        <f>VLOOKUP($D29,'Aantal per systeem'!$C$5:$F$200,3,FALSE)</f>
        <v>#N/A</v>
      </c>
      <c r="AA29" s="26" t="e">
        <f>VLOOKUP($D29,'Aantal per systeem'!$C$5:$F$200,4,FALSE)</f>
        <v>#N/A</v>
      </c>
      <c r="AB29" s="26"/>
      <c r="AC29" s="26"/>
      <c r="AD29" s="25">
        <f t="shared" si="6"/>
        <v>619</v>
      </c>
      <c r="AE29" s="25">
        <f t="shared" si="7"/>
        <v>0</v>
      </c>
      <c r="AF29" s="25">
        <f t="shared" si="8"/>
        <v>0</v>
      </c>
      <c r="AG29" s="17"/>
      <c r="AH29" s="17"/>
      <c r="AI29" s="6"/>
      <c r="AJ29" s="6"/>
      <c r="AK29" s="6"/>
      <c r="AL29" s="6"/>
      <c r="AM29" s="6"/>
      <c r="AN29" s="6"/>
      <c r="AO29" s="6"/>
      <c r="AP29" s="6"/>
      <c r="AQ29" s="7">
        <v>45.25</v>
      </c>
      <c r="AR29" s="6"/>
      <c r="AS29" s="7">
        <v>31.5</v>
      </c>
      <c r="AT29" s="6"/>
      <c r="AU29" s="7">
        <v>67</v>
      </c>
      <c r="AV29" s="6"/>
      <c r="AW29" s="6"/>
      <c r="AX29" s="7">
        <v>552</v>
      </c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8"/>
    </row>
    <row r="30" spans="1:205" ht="12.75" customHeight="1" x14ac:dyDescent="0.25">
      <c r="A30" s="38"/>
      <c r="B30" s="61" t="s">
        <v>318</v>
      </c>
      <c r="C30" s="62"/>
      <c r="D30" s="5" t="s">
        <v>321</v>
      </c>
      <c r="E30" s="35" t="s">
        <v>373</v>
      </c>
      <c r="F30" s="35"/>
      <c r="G30" s="35"/>
      <c r="H30" s="35"/>
      <c r="I30" s="35"/>
      <c r="J30" s="35"/>
      <c r="K30" s="35"/>
      <c r="L30" s="35" t="s">
        <v>373</v>
      </c>
      <c r="M30" s="35"/>
      <c r="N30" s="17"/>
      <c r="O30" s="26"/>
      <c r="P30" s="26" t="e">
        <f>VLOOKUP(MID(D30,1,4),Complexeprogrammas!A:C,3,FALSE)</f>
        <v>#N/A</v>
      </c>
      <c r="Q30" s="26"/>
      <c r="R30" s="35" t="s">
        <v>373</v>
      </c>
      <c r="S30" s="26"/>
      <c r="T30" s="26" t="e">
        <f>VLOOKUP(D30,Retribueerbaar!C:E,3,FALSE)</f>
        <v>#N/A</v>
      </c>
      <c r="U30" s="26"/>
      <c r="V30" s="26"/>
      <c r="W30" s="26"/>
      <c r="X30" s="26"/>
      <c r="Y30" s="26">
        <f>VLOOKUP($D30,'Aantal per systeem'!$C$5:$F$200,2,FALSE)</f>
        <v>0</v>
      </c>
      <c r="Z30" s="26">
        <f>VLOOKUP($D30,'Aantal per systeem'!$C$5:$F$200,3,FALSE)</f>
        <v>780</v>
      </c>
      <c r="AA30" s="26">
        <f>VLOOKUP($D30,'Aantal per systeem'!$C$5:$F$200,4,FALSE)</f>
        <v>0</v>
      </c>
      <c r="AB30" s="26"/>
      <c r="AC30" s="26"/>
      <c r="AD30" s="25">
        <f t="shared" si="6"/>
        <v>4947.6734119076</v>
      </c>
      <c r="AE30" s="25">
        <f t="shared" si="7"/>
        <v>0</v>
      </c>
      <c r="AF30" s="25">
        <f t="shared" si="8"/>
        <v>0</v>
      </c>
      <c r="AG30" s="17"/>
      <c r="AH30" s="17"/>
      <c r="AI30" s="6"/>
      <c r="AJ30" s="6"/>
      <c r="AK30" s="6"/>
      <c r="AL30" s="6"/>
      <c r="AM30" s="7">
        <v>8</v>
      </c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>
        <v>694.25</v>
      </c>
      <c r="AY30" s="6"/>
      <c r="AZ30" s="6"/>
      <c r="BA30" s="6"/>
      <c r="BB30" s="6"/>
      <c r="BC30" s="6"/>
      <c r="BD30" s="6"/>
      <c r="BE30" s="6"/>
      <c r="BF30" s="6"/>
      <c r="BG30" s="7">
        <v>10.0714285714286</v>
      </c>
      <c r="BH30" s="6"/>
      <c r="BI30" s="6"/>
      <c r="BJ30" s="6"/>
      <c r="BK30" s="6"/>
      <c r="BL30" s="6"/>
      <c r="BM30" s="6"/>
      <c r="BN30" s="6"/>
      <c r="BO30" s="6"/>
      <c r="BP30" s="7">
        <v>2229.3691440379098</v>
      </c>
      <c r="BQ30" s="7">
        <v>1841.5228004022099</v>
      </c>
      <c r="BR30" s="7">
        <v>172.460038896052</v>
      </c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8"/>
    </row>
    <row r="31" spans="1:205" ht="12.75" customHeight="1" x14ac:dyDescent="0.25">
      <c r="A31" s="38"/>
      <c r="B31" s="61" t="s">
        <v>318</v>
      </c>
      <c r="C31" s="62"/>
      <c r="D31" s="5" t="s">
        <v>322</v>
      </c>
      <c r="E31" s="35" t="s">
        <v>373</v>
      </c>
      <c r="F31" s="35"/>
      <c r="G31" s="35"/>
      <c r="H31" s="35"/>
      <c r="I31" s="35"/>
      <c r="J31" s="35"/>
      <c r="K31" s="35"/>
      <c r="L31" s="35" t="s">
        <v>373</v>
      </c>
      <c r="M31" s="35"/>
      <c r="N31" s="17"/>
      <c r="O31" s="26"/>
      <c r="P31" s="26" t="e">
        <f>VLOOKUP(MID(D31,1,4),Complexeprogrammas!A:C,3,FALSE)</f>
        <v>#N/A</v>
      </c>
      <c r="Q31" s="26"/>
      <c r="R31" s="35" t="s">
        <v>373</v>
      </c>
      <c r="S31" s="26"/>
      <c r="T31" s="26" t="e">
        <f>VLOOKUP(D31,Retribueerbaar!C:E,3,FALSE)</f>
        <v>#N/A</v>
      </c>
      <c r="U31" s="26"/>
      <c r="V31" s="26"/>
      <c r="W31" s="26"/>
      <c r="X31" s="26"/>
      <c r="Y31" s="26">
        <f>VLOOKUP($D31,'Aantal per systeem'!$C$5:$F$200,2,FALSE)</f>
        <v>0</v>
      </c>
      <c r="Z31" s="26">
        <f>VLOOKUP($D31,'Aantal per systeem'!$C$5:$F$200,3,FALSE)</f>
        <v>1847</v>
      </c>
      <c r="AA31" s="26">
        <f>VLOOKUP($D31,'Aantal per systeem'!$C$5:$F$200,4,FALSE)</f>
        <v>0</v>
      </c>
      <c r="AB31" s="26"/>
      <c r="AC31" s="26"/>
      <c r="AD31" s="25">
        <f t="shared" si="6"/>
        <v>57644.687197351595</v>
      </c>
      <c r="AE31" s="25">
        <f t="shared" si="7"/>
        <v>110.62157500000001</v>
      </c>
      <c r="AF31" s="25">
        <f t="shared" si="8"/>
        <v>4221.1577831254544</v>
      </c>
      <c r="AG31" s="17"/>
      <c r="AH31" s="17"/>
      <c r="AI31" s="6"/>
      <c r="AJ31" s="6"/>
      <c r="AK31" s="6"/>
      <c r="AL31" s="6"/>
      <c r="AM31" s="7">
        <v>293.33372500000002</v>
      </c>
      <c r="AN31" s="6"/>
      <c r="AO31" s="6"/>
      <c r="AP31" s="7">
        <v>14.735875</v>
      </c>
      <c r="AQ31" s="6"/>
      <c r="AR31" s="6"/>
      <c r="AS31" s="7">
        <v>13.268280357142901</v>
      </c>
      <c r="AT31" s="7">
        <v>444.66615000000002</v>
      </c>
      <c r="AU31" s="7">
        <v>125.733375</v>
      </c>
      <c r="AV31" s="7">
        <v>41.145625000000003</v>
      </c>
      <c r="AW31" s="7">
        <v>164.39112499999999</v>
      </c>
      <c r="AX31" s="7">
        <v>21214.731756372501</v>
      </c>
      <c r="AY31" s="6"/>
      <c r="AZ31" s="6"/>
      <c r="BA31" s="7">
        <v>0.79482758620689697</v>
      </c>
      <c r="BB31" s="6"/>
      <c r="BC31" s="6"/>
      <c r="BD31" s="7">
        <v>6.2265911759259298</v>
      </c>
      <c r="BE31" s="7">
        <v>0.650675</v>
      </c>
      <c r="BF31" s="6"/>
      <c r="BG31" s="7">
        <v>17.3913043478261</v>
      </c>
      <c r="BH31" s="7">
        <v>12.8604</v>
      </c>
      <c r="BI31" s="6"/>
      <c r="BJ31" s="7">
        <v>2.8993312499999999</v>
      </c>
      <c r="BK31" s="7">
        <v>27.3245743686164</v>
      </c>
      <c r="BL31" s="7">
        <v>55.826287296460698</v>
      </c>
      <c r="BM31" s="7">
        <v>26.2064182662115</v>
      </c>
      <c r="BN31" s="7">
        <v>22.3352661374003</v>
      </c>
      <c r="BO31" s="7">
        <v>58.003811062936002</v>
      </c>
      <c r="BP31" s="7">
        <v>9305.8668860953894</v>
      </c>
      <c r="BQ31" s="7">
        <v>13722.2540522977</v>
      </c>
      <c r="BR31" s="7">
        <v>12323.2948707667</v>
      </c>
      <c r="BS31" s="7">
        <v>6.7225103858784898</v>
      </c>
      <c r="BT31" s="7">
        <v>9.8619216257526006</v>
      </c>
      <c r="BU31" s="6"/>
      <c r="BV31" s="7">
        <v>23.999438316086799</v>
      </c>
      <c r="BW31" s="6"/>
      <c r="BX31" s="6"/>
      <c r="BY31" s="7">
        <v>16.5</v>
      </c>
      <c r="BZ31" s="7">
        <v>7</v>
      </c>
      <c r="CA31" s="7">
        <v>8</v>
      </c>
      <c r="CB31" s="6"/>
      <c r="CC31" s="6"/>
      <c r="CD31" s="6"/>
      <c r="CE31" s="6"/>
      <c r="CF31" s="6"/>
      <c r="CG31" s="6"/>
      <c r="CH31" s="6"/>
      <c r="CI31" s="7">
        <v>0.68894999999999995</v>
      </c>
      <c r="CJ31" s="6"/>
      <c r="CK31" s="6"/>
      <c r="CL31" s="7">
        <v>1.6130178571428599</v>
      </c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7">
        <v>104</v>
      </c>
      <c r="EF31" s="6"/>
      <c r="EG31" s="6"/>
      <c r="EH31" s="6"/>
      <c r="EI31" s="7">
        <v>0.42102499999999998</v>
      </c>
      <c r="EJ31" s="6"/>
      <c r="EK31" s="7">
        <v>6.2005499999999998</v>
      </c>
      <c r="EL31" s="6"/>
      <c r="EM31" s="6"/>
      <c r="EN31" s="6"/>
      <c r="EO31" s="6"/>
      <c r="EP31" s="6"/>
      <c r="EQ31" s="6"/>
      <c r="ER31" s="6"/>
      <c r="ES31" s="7">
        <v>1.45445</v>
      </c>
      <c r="ET31" s="7">
        <v>1036.2920750000001</v>
      </c>
      <c r="EU31" s="7">
        <v>32.516449999999999</v>
      </c>
      <c r="EV31" s="6"/>
      <c r="EW31" s="7">
        <v>11</v>
      </c>
      <c r="EX31" s="6"/>
      <c r="EY31" s="6"/>
      <c r="EZ31" s="6"/>
      <c r="FA31" s="6"/>
      <c r="FB31" s="7">
        <v>1350</v>
      </c>
      <c r="FC31" s="6"/>
      <c r="FD31" s="6"/>
      <c r="FE31" s="7">
        <v>0.94082785185185203</v>
      </c>
      <c r="FF31" s="6"/>
      <c r="FG31" s="7">
        <v>0.76549999999999996</v>
      </c>
      <c r="FH31" s="6"/>
      <c r="FI31" s="6"/>
      <c r="FJ31" s="7">
        <v>0.39231874999999999</v>
      </c>
      <c r="FK31" s="6"/>
      <c r="FL31" s="6"/>
      <c r="FM31" s="7">
        <v>3.9423249999999999</v>
      </c>
      <c r="FN31" s="6"/>
      <c r="FO31" s="7">
        <v>2.57732982489792</v>
      </c>
      <c r="FP31" s="7">
        <v>0.42396923076923099</v>
      </c>
      <c r="FQ31" s="7">
        <v>1.30135</v>
      </c>
      <c r="FR31" s="7">
        <v>0.44228888888888901</v>
      </c>
      <c r="FS31" s="7">
        <v>0.55115999999999998</v>
      </c>
      <c r="FT31" s="6"/>
      <c r="FU31" s="7">
        <v>1.43027631578947</v>
      </c>
      <c r="FV31" s="7">
        <v>0.64901086956521703</v>
      </c>
      <c r="FW31" s="7">
        <v>0.76549999999999996</v>
      </c>
      <c r="FX31" s="7">
        <v>1.7916521336553899</v>
      </c>
      <c r="FY31" s="6"/>
      <c r="FZ31" s="7">
        <v>0.58456363636363595</v>
      </c>
      <c r="GA31" s="7">
        <v>4.6393939393939002E-2</v>
      </c>
      <c r="GB31" s="7">
        <v>0.33029907407407399</v>
      </c>
      <c r="GC31" s="6"/>
      <c r="GD31" s="6"/>
      <c r="GE31" s="6"/>
      <c r="GF31" s="6"/>
      <c r="GG31" s="6"/>
      <c r="GH31" s="6"/>
      <c r="GI31" s="6"/>
      <c r="GJ31" s="6"/>
      <c r="GK31" s="7">
        <v>0.99514999999999998</v>
      </c>
      <c r="GL31" s="6"/>
      <c r="GM31" s="7">
        <v>0.85736000000000001</v>
      </c>
      <c r="GN31" s="7">
        <v>0.85055555555555595</v>
      </c>
      <c r="GO31" s="6"/>
      <c r="GP31" s="6"/>
      <c r="GQ31" s="6"/>
      <c r="GR31" s="7">
        <v>3.25</v>
      </c>
      <c r="GS31" s="7">
        <v>2848.2699520546498</v>
      </c>
      <c r="GT31" s="6"/>
      <c r="GU31" s="6"/>
      <c r="GV31" s="6"/>
      <c r="GW31" s="9">
        <v>5.2819500000000001</v>
      </c>
    </row>
    <row r="32" spans="1:205" ht="12.75" customHeight="1" x14ac:dyDescent="0.25">
      <c r="A32" s="38"/>
      <c r="B32" s="61" t="s">
        <v>221</v>
      </c>
      <c r="C32" s="62"/>
      <c r="D32" s="5" t="s">
        <v>223</v>
      </c>
      <c r="E32" s="35"/>
      <c r="F32" s="35"/>
      <c r="G32" s="35"/>
      <c r="H32" s="35"/>
      <c r="I32" s="35"/>
      <c r="J32" s="35" t="s">
        <v>373</v>
      </c>
      <c r="K32" s="35"/>
      <c r="L32" s="35"/>
      <c r="M32" s="35"/>
      <c r="N32" s="17"/>
      <c r="O32" s="26"/>
      <c r="P32" s="26">
        <f>VLOOKUP(MID(D32,1,4),Complexeprogrammas!A:C,3,FALSE)</f>
        <v>1</v>
      </c>
      <c r="Q32" s="26"/>
      <c r="R32" s="35"/>
      <c r="S32" s="26"/>
      <c r="T32" s="26" t="e">
        <f>VLOOKUP(D32,Retribueerbaar!C:E,3,FALSE)</f>
        <v>#N/A</v>
      </c>
      <c r="U32" s="26"/>
      <c r="V32" s="26"/>
      <c r="W32" s="26"/>
      <c r="X32" s="26"/>
      <c r="Y32" s="26">
        <f>VLOOKUP($D32,'Aantal per systeem'!$C$5:$F$200,2,FALSE)</f>
        <v>0</v>
      </c>
      <c r="Z32" s="26">
        <f>VLOOKUP($D32,'Aantal per systeem'!$C$5:$F$200,3,FALSE)</f>
        <v>0</v>
      </c>
      <c r="AA32" s="26">
        <f>VLOOKUP($D32,'Aantal per systeem'!$C$5:$F$200,4,FALSE)</f>
        <v>3</v>
      </c>
      <c r="AB32" s="26"/>
      <c r="AC32" s="26"/>
      <c r="AD32" s="25">
        <f>SUM(AT32:CB32)</f>
        <v>1879.4676379992497</v>
      </c>
      <c r="AE32" s="25">
        <f>SUM(CW32:EO32)</f>
        <v>94.91155155450609</v>
      </c>
      <c r="AF32" s="25">
        <f>SUM(EY32:GV32)</f>
        <v>5</v>
      </c>
      <c r="AG32" s="17"/>
      <c r="AH32" s="17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7">
        <v>643</v>
      </c>
      <c r="AV32" s="7">
        <v>395.75</v>
      </c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7">
        <v>266.90267331429197</v>
      </c>
      <c r="BK32" s="6"/>
      <c r="BL32" s="6"/>
      <c r="BM32" s="6"/>
      <c r="BN32" s="6"/>
      <c r="BO32" s="6"/>
      <c r="BP32" s="6"/>
      <c r="BQ32" s="6"/>
      <c r="BR32" s="6"/>
      <c r="BS32" s="7">
        <v>569.314964684958</v>
      </c>
      <c r="BT32" s="6"/>
      <c r="BU32" s="6"/>
      <c r="BV32" s="6"/>
      <c r="BW32" s="6"/>
      <c r="BX32" s="6"/>
      <c r="BY32" s="6"/>
      <c r="BZ32" s="6"/>
      <c r="CA32" s="6"/>
      <c r="CB32" s="7">
        <v>4.5</v>
      </c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7">
        <v>7.125</v>
      </c>
      <c r="DW32" s="7">
        <v>8.2164610389610395</v>
      </c>
      <c r="DX32" s="7">
        <v>6</v>
      </c>
      <c r="DY32" s="7">
        <v>0.25</v>
      </c>
      <c r="DZ32" s="6"/>
      <c r="EA32" s="7">
        <v>9.75</v>
      </c>
      <c r="EB32" s="6"/>
      <c r="EC32" s="7">
        <v>1</v>
      </c>
      <c r="ED32" s="7">
        <v>59.783726879181401</v>
      </c>
      <c r="EE32" s="7">
        <v>2.7863636363636402</v>
      </c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7">
        <v>2</v>
      </c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7">
        <v>5</v>
      </c>
      <c r="GT32" s="6"/>
      <c r="GU32" s="6"/>
      <c r="GV32" s="6"/>
      <c r="GW32" s="8"/>
    </row>
    <row r="33" spans="1:205" ht="12.75" customHeight="1" x14ac:dyDescent="0.25">
      <c r="A33" s="38"/>
      <c r="B33" s="61" t="s">
        <v>221</v>
      </c>
      <c r="C33" s="62"/>
      <c r="D33" s="5" t="s">
        <v>224</v>
      </c>
      <c r="E33" s="35" t="s">
        <v>373</v>
      </c>
      <c r="F33" s="35"/>
      <c r="G33" s="35"/>
      <c r="H33" s="35"/>
      <c r="I33" s="35"/>
      <c r="J33" s="35"/>
      <c r="K33" s="35"/>
      <c r="L33" s="35"/>
      <c r="M33" s="35"/>
      <c r="N33" s="17"/>
      <c r="O33" s="26"/>
      <c r="P33" s="26" t="e">
        <f>VLOOKUP(MID(D33,1,4),Complexeprogrammas!A:C,3,FALSE)</f>
        <v>#N/A</v>
      </c>
      <c r="Q33" s="26"/>
      <c r="R33" s="35"/>
      <c r="S33" s="26"/>
      <c r="T33" s="26" t="e">
        <f>VLOOKUP(D33,Retribueerbaar!C:E,3,FALSE)</f>
        <v>#N/A</v>
      </c>
      <c r="U33" s="26"/>
      <c r="V33" s="26"/>
      <c r="W33" s="26"/>
      <c r="X33" s="26"/>
      <c r="Y33" s="26" t="e">
        <f>VLOOKUP($D33,'Aantal per systeem'!$C$5:$F$200,2,FALSE)</f>
        <v>#N/A</v>
      </c>
      <c r="Z33" s="26" t="e">
        <f>VLOOKUP($D33,'Aantal per systeem'!$C$5:$F$200,3,FALSE)</f>
        <v>#N/A</v>
      </c>
      <c r="AA33" s="26" t="e">
        <f>VLOOKUP($D33,'Aantal per systeem'!$C$5:$F$200,4,FALSE)</f>
        <v>#N/A</v>
      </c>
      <c r="AB33" s="26"/>
      <c r="AC33" s="26"/>
      <c r="AD33" s="25">
        <f>SUM(AT33:CB33)</f>
        <v>87.393114819489497</v>
      </c>
      <c r="AE33" s="25">
        <f>SUM(CW33:EO33)</f>
        <v>0</v>
      </c>
      <c r="AF33" s="25">
        <f>SUM(EY33:GV33)</f>
        <v>0</v>
      </c>
      <c r="AG33" s="17"/>
      <c r="AH33" s="17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7">
        <v>35.25</v>
      </c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7">
        <v>52.143114819489497</v>
      </c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8"/>
    </row>
    <row r="34" spans="1:205" ht="12.75" customHeight="1" x14ac:dyDescent="0.25">
      <c r="A34" s="38"/>
      <c r="B34" s="61" t="s">
        <v>221</v>
      </c>
      <c r="C34" s="62"/>
      <c r="D34" s="5" t="s">
        <v>225</v>
      </c>
      <c r="E34" s="35"/>
      <c r="F34" s="35"/>
      <c r="G34" s="35" t="s">
        <v>373</v>
      </c>
      <c r="H34" s="35"/>
      <c r="I34" s="35"/>
      <c r="J34" s="35"/>
      <c r="K34" s="35"/>
      <c r="L34" s="35"/>
      <c r="M34" s="35"/>
      <c r="N34" s="17"/>
      <c r="O34" s="26"/>
      <c r="P34" s="26" t="e">
        <f>VLOOKUP(MID(D34,1,4),Complexeprogrammas!A:C,3,FALSE)</f>
        <v>#N/A</v>
      </c>
      <c r="Q34" s="26"/>
      <c r="R34" s="35"/>
      <c r="S34" s="26"/>
      <c r="T34" s="26">
        <f>VLOOKUP(D34,Retribueerbaar!C:E,3,FALSE)</f>
        <v>1286.4185960360801</v>
      </c>
      <c r="U34" s="26"/>
      <c r="V34" s="26"/>
      <c r="W34" s="26"/>
      <c r="X34" s="26"/>
      <c r="Y34" s="26">
        <f>VLOOKUP($D34,'Aantal per systeem'!$C$5:$F$200,2,FALSE)</f>
        <v>0</v>
      </c>
      <c r="Z34" s="26">
        <f>VLOOKUP($D34,'Aantal per systeem'!$C$5:$F$200,3,FALSE)</f>
        <v>183</v>
      </c>
      <c r="AA34" s="26">
        <f>VLOOKUP($D34,'Aantal per systeem'!$C$5:$F$200,4,FALSE)</f>
        <v>0</v>
      </c>
      <c r="AB34" s="26"/>
      <c r="AC34" s="26"/>
      <c r="AD34" s="25">
        <f>SUM(AT34:CB34)</f>
        <v>1265.7666515062033</v>
      </c>
      <c r="AE34" s="25">
        <f>SUM(CW34:EO34)</f>
        <v>0</v>
      </c>
      <c r="AF34" s="25">
        <f>SUM(EY34:GV34)</f>
        <v>11.343944529871701</v>
      </c>
      <c r="AG34" s="17"/>
      <c r="AH34" s="17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7">
        <v>292.25</v>
      </c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7">
        <v>268.222130496224</v>
      </c>
      <c r="BK34" s="6"/>
      <c r="BL34" s="6"/>
      <c r="BM34" s="6"/>
      <c r="BN34" s="6"/>
      <c r="BO34" s="6"/>
      <c r="BP34" s="6"/>
      <c r="BQ34" s="6"/>
      <c r="BR34" s="6"/>
      <c r="BS34" s="7">
        <v>703.89452100997903</v>
      </c>
      <c r="BT34" s="6"/>
      <c r="BU34" s="6"/>
      <c r="BV34" s="7">
        <v>1.4</v>
      </c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7">
        <v>9</v>
      </c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7">
        <v>0.308</v>
      </c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7">
        <v>0.18367105263157901</v>
      </c>
      <c r="GI34" s="6"/>
      <c r="GJ34" s="6"/>
      <c r="GK34" s="7">
        <v>0.68543256814921105</v>
      </c>
      <c r="GL34" s="6"/>
      <c r="GM34" s="7">
        <v>0.308</v>
      </c>
      <c r="GN34" s="6"/>
      <c r="GO34" s="7">
        <v>3.2577500000000001</v>
      </c>
      <c r="GP34" s="7">
        <v>6.9090909090909101</v>
      </c>
      <c r="GQ34" s="6"/>
      <c r="GR34" s="6"/>
      <c r="GS34" s="6"/>
      <c r="GT34" s="6"/>
      <c r="GU34" s="6"/>
      <c r="GV34" s="6"/>
      <c r="GW34" s="8"/>
    </row>
    <row r="35" spans="1:205" ht="12.75" customHeight="1" x14ac:dyDescent="0.25">
      <c r="A35" s="38"/>
      <c r="B35" s="61" t="s">
        <v>221</v>
      </c>
      <c r="C35" s="62"/>
      <c r="D35" s="5" t="s">
        <v>226</v>
      </c>
      <c r="E35" s="35" t="s">
        <v>373</v>
      </c>
      <c r="F35" s="35"/>
      <c r="G35" s="35"/>
      <c r="H35" s="35"/>
      <c r="I35" s="35"/>
      <c r="J35" s="35"/>
      <c r="K35" s="35"/>
      <c r="L35" s="35"/>
      <c r="M35" s="35"/>
      <c r="N35" s="17"/>
      <c r="O35" s="26"/>
      <c r="P35" s="26">
        <f>VLOOKUP(MID(D35,1,4),Complexeprogrammas!A:C,3,FALSE)</f>
        <v>1</v>
      </c>
      <c r="Q35" s="26"/>
      <c r="R35" s="35"/>
      <c r="S35" s="26"/>
      <c r="T35" s="26" t="e">
        <f>VLOOKUP(D35,Retribueerbaar!C:E,3,FALSE)</f>
        <v>#N/A</v>
      </c>
      <c r="U35" s="26"/>
      <c r="V35" s="26"/>
      <c r="W35" s="26"/>
      <c r="X35" s="26"/>
      <c r="Y35" s="26">
        <f>VLOOKUP($D35,'Aantal per systeem'!$C$5:$F$200,2,FALSE)</f>
        <v>0</v>
      </c>
      <c r="Z35" s="26">
        <f>VLOOKUP($D35,'Aantal per systeem'!$C$5:$F$200,3,FALSE)</f>
        <v>0</v>
      </c>
      <c r="AA35" s="26">
        <f>VLOOKUP($D35,'Aantal per systeem'!$C$5:$F$200,4,FALSE)</f>
        <v>389</v>
      </c>
      <c r="AB35" s="26"/>
      <c r="AC35" s="26"/>
      <c r="AD35" s="25">
        <f>SUM(AT35:CB35)</f>
        <v>407.25</v>
      </c>
      <c r="AE35" s="25">
        <f>SUM(CW35:EO35)</f>
        <v>2945.2012679941854</v>
      </c>
      <c r="AF35" s="25">
        <f>SUM(EY35:GV35)</f>
        <v>0</v>
      </c>
      <c r="AG35" s="17"/>
      <c r="AH35" s="17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7">
        <v>407.25</v>
      </c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7">
        <v>8</v>
      </c>
      <c r="DA35" s="6"/>
      <c r="DB35" s="6"/>
      <c r="DC35" s="6"/>
      <c r="DD35" s="6"/>
      <c r="DE35" s="6"/>
      <c r="DF35" s="7">
        <v>0.87096774193548399</v>
      </c>
      <c r="DG35" s="6"/>
      <c r="DH35" s="6"/>
      <c r="DI35" s="7">
        <v>4</v>
      </c>
      <c r="DJ35" s="6"/>
      <c r="DK35" s="6"/>
      <c r="DL35" s="7">
        <v>5.0502500000000001</v>
      </c>
      <c r="DM35" s="7">
        <v>352.50786862565798</v>
      </c>
      <c r="DN35" s="7">
        <v>17.260000000000002</v>
      </c>
      <c r="DO35" s="7">
        <v>3.085</v>
      </c>
      <c r="DP35" s="7">
        <v>9.9</v>
      </c>
      <c r="DQ35" s="7">
        <v>8.8450000000000006</v>
      </c>
      <c r="DR35" s="7">
        <v>4.375</v>
      </c>
      <c r="DS35" s="7">
        <v>9.4949999999999992</v>
      </c>
      <c r="DT35" s="7">
        <v>12.195</v>
      </c>
      <c r="DU35" s="7">
        <v>15.439338234805399</v>
      </c>
      <c r="DV35" s="7">
        <v>11.7633333333333</v>
      </c>
      <c r="DW35" s="7">
        <v>28.713818391467701</v>
      </c>
      <c r="DX35" s="7">
        <v>31.583148148148101</v>
      </c>
      <c r="DY35" s="7">
        <v>38.436183669128901</v>
      </c>
      <c r="DZ35" s="7">
        <v>92.894788350114297</v>
      </c>
      <c r="EA35" s="7">
        <v>318.57065277389199</v>
      </c>
      <c r="EB35" s="7">
        <v>260.36710245733701</v>
      </c>
      <c r="EC35" s="7">
        <v>383.098009342892</v>
      </c>
      <c r="ED35" s="7">
        <v>702.88266802209398</v>
      </c>
      <c r="EE35" s="7">
        <v>540.60575328246398</v>
      </c>
      <c r="EF35" s="7">
        <v>1</v>
      </c>
      <c r="EG35" s="7">
        <v>27.715</v>
      </c>
      <c r="EH35" s="6"/>
      <c r="EI35" s="6"/>
      <c r="EJ35" s="7">
        <v>20.5833333333333</v>
      </c>
      <c r="EK35" s="6"/>
      <c r="EL35" s="6"/>
      <c r="EM35" s="6"/>
      <c r="EN35" s="7">
        <v>35.964052287581701</v>
      </c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8"/>
    </row>
    <row r="36" spans="1:205" ht="12.75" customHeight="1" x14ac:dyDescent="0.25">
      <c r="A36" s="38"/>
      <c r="B36" s="61" t="s">
        <v>221</v>
      </c>
      <c r="C36" s="62"/>
      <c r="D36" s="5" t="s">
        <v>227</v>
      </c>
      <c r="E36" s="35" t="s">
        <v>373</v>
      </c>
      <c r="F36" s="35"/>
      <c r="G36" s="35"/>
      <c r="H36" s="35"/>
      <c r="I36" s="35"/>
      <c r="J36" s="35"/>
      <c r="K36" s="35"/>
      <c r="L36" s="35"/>
      <c r="M36" s="35"/>
      <c r="N36" s="17"/>
      <c r="O36" s="26"/>
      <c r="P36" s="26" t="e">
        <f>VLOOKUP(MID(D36,1,4),Complexeprogrammas!A:C,3,FALSE)</f>
        <v>#N/A</v>
      </c>
      <c r="Q36" s="26"/>
      <c r="R36" s="35"/>
      <c r="S36" s="26" t="s">
        <v>373</v>
      </c>
      <c r="T36" s="26">
        <f>VLOOKUP(D36,Retribueerbaar!C:E,3,FALSE)</f>
        <v>20.2559272923884</v>
      </c>
      <c r="U36" s="26"/>
      <c r="V36" s="26"/>
      <c r="W36" s="26"/>
      <c r="X36" s="26"/>
      <c r="Y36" s="26">
        <f>VLOOKUP($D36,'Aantal per systeem'!$C$5:$F$200,2,FALSE)</f>
        <v>0</v>
      </c>
      <c r="Z36" s="26">
        <f>VLOOKUP($D36,'Aantal per systeem'!$C$5:$F$200,3,FALSE)</f>
        <v>70</v>
      </c>
      <c r="AA36" s="26">
        <f>VLOOKUP($D36,'Aantal per systeem'!$C$5:$F$200,4,FALSE)</f>
        <v>0</v>
      </c>
      <c r="AB36" s="26"/>
      <c r="AC36" s="26"/>
      <c r="AD36" s="25">
        <f>SUM(AT36:CB36)</f>
        <v>20.255927292388428</v>
      </c>
      <c r="AE36" s="25">
        <f>SUM(CW36:EO36)</f>
        <v>0</v>
      </c>
      <c r="AF36" s="25">
        <f>SUM(EY36:GV36)</f>
        <v>0</v>
      </c>
      <c r="AG36" s="17"/>
      <c r="AH36" s="17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7">
        <v>1.64736842105263</v>
      </c>
      <c r="BK36" s="6"/>
      <c r="BL36" s="6"/>
      <c r="BM36" s="6"/>
      <c r="BN36" s="6"/>
      <c r="BO36" s="6"/>
      <c r="BP36" s="6"/>
      <c r="BQ36" s="6"/>
      <c r="BR36" s="6"/>
      <c r="BS36" s="7">
        <v>18.608558871335799</v>
      </c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8"/>
    </row>
    <row r="37" spans="1:205" ht="12.75" customHeight="1" x14ac:dyDescent="0.25">
      <c r="A37" s="38"/>
      <c r="B37" s="61" t="s">
        <v>212</v>
      </c>
      <c r="C37" s="62"/>
      <c r="D37" s="5" t="s">
        <v>213</v>
      </c>
      <c r="E37" s="35" t="s">
        <v>373</v>
      </c>
      <c r="F37" s="35"/>
      <c r="G37" s="35"/>
      <c r="H37" s="35"/>
      <c r="I37" s="35"/>
      <c r="J37" s="35"/>
      <c r="K37" s="35"/>
      <c r="L37" s="35" t="s">
        <v>373</v>
      </c>
      <c r="M37" s="35"/>
      <c r="N37" s="17"/>
      <c r="O37" s="26"/>
      <c r="P37" s="26" t="e">
        <f>VLOOKUP(MID(D37,1,4),Complexeprogrammas!A:C,3,FALSE)</f>
        <v>#N/A</v>
      </c>
      <c r="Q37" s="26"/>
      <c r="R37" s="35" t="s">
        <v>373</v>
      </c>
      <c r="S37" s="26"/>
      <c r="T37" s="26" t="e">
        <f>VLOOKUP(D37,Retribueerbaar!C:E,3,FALSE)</f>
        <v>#N/A</v>
      </c>
      <c r="U37" s="26"/>
      <c r="V37" s="26"/>
      <c r="W37" s="26"/>
      <c r="X37" s="26"/>
      <c r="Y37" s="26" t="e">
        <f>VLOOKUP($D37,'Aantal per systeem'!$C$5:$F$200,2,FALSE)</f>
        <v>#N/A</v>
      </c>
      <c r="Z37" s="26" t="e">
        <f>VLOOKUP($D37,'Aantal per systeem'!$C$5:$F$200,3,FALSE)</f>
        <v>#N/A</v>
      </c>
      <c r="AA37" s="26" t="e">
        <f>VLOOKUP($D37,'Aantal per systeem'!$C$5:$F$200,4,FALSE)</f>
        <v>#N/A</v>
      </c>
      <c r="AB37" s="26"/>
      <c r="AC37" s="26"/>
      <c r="AD37" s="25">
        <f t="shared" si="6"/>
        <v>26.5</v>
      </c>
      <c r="AE37" s="25">
        <f t="shared" si="7"/>
        <v>0.53448275862068995</v>
      </c>
      <c r="AF37" s="25">
        <f t="shared" si="8"/>
        <v>0</v>
      </c>
      <c r="AG37" s="17"/>
      <c r="AH37" s="17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7">
        <v>26.5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7">
        <v>0.53448275862068995</v>
      </c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8"/>
    </row>
    <row r="38" spans="1:205" ht="12.75" customHeight="1" x14ac:dyDescent="0.25">
      <c r="A38" s="38"/>
      <c r="B38" s="61" t="s">
        <v>212</v>
      </c>
      <c r="C38" s="62"/>
      <c r="D38" s="5" t="s">
        <v>214</v>
      </c>
      <c r="E38" s="35"/>
      <c r="F38" s="35"/>
      <c r="G38" s="35"/>
      <c r="H38" s="35"/>
      <c r="I38" s="35"/>
      <c r="J38" s="35" t="s">
        <v>373</v>
      </c>
      <c r="K38" s="35"/>
      <c r="L38" s="35" t="s">
        <v>373</v>
      </c>
      <c r="M38" s="35"/>
      <c r="N38" s="17"/>
      <c r="O38" s="26"/>
      <c r="P38" s="26">
        <f>VLOOKUP(MID(D38,1,4),Complexeprogrammas!A:C,3,FALSE)</f>
        <v>1</v>
      </c>
      <c r="Q38" s="26"/>
      <c r="R38" s="35" t="s">
        <v>373</v>
      </c>
      <c r="S38" s="26"/>
      <c r="T38" s="26" t="e">
        <f>VLOOKUP(D38,Retribueerbaar!C:E,3,FALSE)</f>
        <v>#N/A</v>
      </c>
      <c r="U38" s="26"/>
      <c r="V38" s="26"/>
      <c r="W38" s="26"/>
      <c r="X38" s="26"/>
      <c r="Y38" s="26">
        <f>VLOOKUP($D38,'Aantal per systeem'!$C$5:$F$200,2,FALSE)</f>
        <v>0</v>
      </c>
      <c r="Z38" s="26">
        <f>VLOOKUP($D38,'Aantal per systeem'!$C$5:$F$200,3,FALSE)</f>
        <v>0</v>
      </c>
      <c r="AA38" s="26">
        <f>VLOOKUP($D38,'Aantal per systeem'!$C$5:$F$200,4,FALSE)</f>
        <v>139</v>
      </c>
      <c r="AB38" s="26"/>
      <c r="AC38" s="26"/>
      <c r="AD38" s="25">
        <f t="shared" si="6"/>
        <v>428.95960754143937</v>
      </c>
      <c r="AE38" s="25">
        <f t="shared" si="7"/>
        <v>1488.4207883230586</v>
      </c>
      <c r="AF38" s="25">
        <f t="shared" si="8"/>
        <v>0</v>
      </c>
      <c r="AG38" s="17"/>
      <c r="AH38" s="17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7">
        <v>65.25</v>
      </c>
      <c r="AV38" s="7">
        <v>117.5</v>
      </c>
      <c r="AW38" s="6"/>
      <c r="AX38" s="7">
        <v>5.25</v>
      </c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7">
        <v>40.7418041107154</v>
      </c>
      <c r="BK38" s="6"/>
      <c r="BL38" s="6"/>
      <c r="BM38" s="6"/>
      <c r="BN38" s="6"/>
      <c r="BO38" s="6"/>
      <c r="BP38" s="6"/>
      <c r="BQ38" s="6"/>
      <c r="BR38" s="6"/>
      <c r="BS38" s="7">
        <v>200.21780343072399</v>
      </c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7">
        <v>77.25</v>
      </c>
      <c r="DM38" s="7">
        <v>86.15</v>
      </c>
      <c r="DN38" s="7">
        <v>47.25</v>
      </c>
      <c r="DO38" s="7">
        <v>18</v>
      </c>
      <c r="DP38" s="7">
        <v>9.9999999999999893</v>
      </c>
      <c r="DQ38" s="7">
        <v>5.75</v>
      </c>
      <c r="DR38" s="7">
        <v>64.5</v>
      </c>
      <c r="DS38" s="7">
        <v>28.5</v>
      </c>
      <c r="DT38" s="7">
        <v>59.25</v>
      </c>
      <c r="DU38" s="7">
        <v>21.911808477481699</v>
      </c>
      <c r="DV38" s="7">
        <v>130.992307692308</v>
      </c>
      <c r="DW38" s="7">
        <v>73.273872423872405</v>
      </c>
      <c r="DX38" s="7">
        <v>213.84363717609</v>
      </c>
      <c r="DY38" s="7">
        <v>71.936473429951704</v>
      </c>
      <c r="DZ38" s="7">
        <v>79.1875</v>
      </c>
      <c r="EA38" s="7">
        <v>77.057692307692307</v>
      </c>
      <c r="EB38" s="7">
        <v>44.853470622119801</v>
      </c>
      <c r="EC38" s="7">
        <v>67.403409090909093</v>
      </c>
      <c r="ED38" s="7">
        <v>151.99638007198899</v>
      </c>
      <c r="EE38" s="7">
        <v>134.93090369731101</v>
      </c>
      <c r="EF38" s="6"/>
      <c r="EG38" s="7">
        <v>2.25</v>
      </c>
      <c r="EH38" s="6"/>
      <c r="EI38" s="6"/>
      <c r="EJ38" s="7">
        <v>7.1333333333333302</v>
      </c>
      <c r="EK38" s="6"/>
      <c r="EL38" s="6"/>
      <c r="EM38" s="7">
        <v>15</v>
      </c>
      <c r="EN38" s="6"/>
      <c r="EO38" s="6"/>
      <c r="EP38" s="7">
        <v>0.999999999999999</v>
      </c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8"/>
    </row>
    <row r="39" spans="1:205" ht="12.75" customHeight="1" x14ac:dyDescent="0.25">
      <c r="A39" s="38"/>
      <c r="B39" s="61" t="s">
        <v>212</v>
      </c>
      <c r="C39" s="62"/>
      <c r="D39" s="5" t="s">
        <v>215</v>
      </c>
      <c r="E39" s="35"/>
      <c r="F39" s="35"/>
      <c r="G39" s="35" t="s">
        <v>373</v>
      </c>
      <c r="H39" s="35"/>
      <c r="I39" s="35"/>
      <c r="J39" s="35"/>
      <c r="K39" s="35"/>
      <c r="L39" s="35" t="s">
        <v>373</v>
      </c>
      <c r="M39" s="35"/>
      <c r="N39" s="17"/>
      <c r="O39" s="26"/>
      <c r="P39" s="26" t="e">
        <f>VLOOKUP(MID(D39,1,4),Complexeprogrammas!A:C,3,FALSE)</f>
        <v>#N/A</v>
      </c>
      <c r="Q39" s="26"/>
      <c r="R39" s="35" t="s">
        <v>373</v>
      </c>
      <c r="S39" s="26"/>
      <c r="T39" s="26">
        <f>VLOOKUP(D39,Retribueerbaar!C:E,3,FALSE)</f>
        <v>7768.6026153344801</v>
      </c>
      <c r="U39" s="26"/>
      <c r="V39" s="26"/>
      <c r="W39" s="26"/>
      <c r="X39" s="26"/>
      <c r="Y39" s="26" t="e">
        <f>VLOOKUP($D39,'Aantal per systeem'!$C$5:$F$200,2,FALSE)</f>
        <v>#N/A</v>
      </c>
      <c r="Z39" s="26" t="e">
        <f>VLOOKUP($D39,'Aantal per systeem'!$C$5:$F$200,3,FALSE)</f>
        <v>#N/A</v>
      </c>
      <c r="AA39" s="26" t="e">
        <f>VLOOKUP($D39,'Aantal per systeem'!$C$5:$F$200,4,FALSE)</f>
        <v>#N/A</v>
      </c>
      <c r="AB39" s="26"/>
      <c r="AC39" s="26"/>
      <c r="AD39" s="25">
        <f t="shared" si="6"/>
        <v>7171.062456412933</v>
      </c>
      <c r="AE39" s="25">
        <f t="shared" si="7"/>
        <v>145.75</v>
      </c>
      <c r="AF39" s="25">
        <f t="shared" si="8"/>
        <v>365.56915892155467</v>
      </c>
      <c r="AG39" s="17"/>
      <c r="AH39" s="17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7">
        <v>1868.75</v>
      </c>
      <c r="AV39" s="6"/>
      <c r="AW39" s="6"/>
      <c r="AX39" s="7">
        <v>2.5</v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>
        <v>7.3063406724697</v>
      </c>
      <c r="BJ39" s="7">
        <v>2058.6305872002799</v>
      </c>
      <c r="BK39" s="7">
        <v>1.31103678929766</v>
      </c>
      <c r="BL39" s="6"/>
      <c r="BM39" s="7">
        <v>2.4445970695970698</v>
      </c>
      <c r="BN39" s="6"/>
      <c r="BO39" s="6"/>
      <c r="BP39" s="6"/>
      <c r="BQ39" s="6"/>
      <c r="BR39" s="6"/>
      <c r="BS39" s="7">
        <v>3192.8779406582998</v>
      </c>
      <c r="BT39" s="6"/>
      <c r="BU39" s="7">
        <v>37.241954022988502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7">
        <v>41.25</v>
      </c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7">
        <v>145.75</v>
      </c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7">
        <v>44.375</v>
      </c>
      <c r="ER39" s="6"/>
      <c r="ES39" s="6"/>
      <c r="ET39" s="6"/>
      <c r="EU39" s="6"/>
      <c r="EV39" s="6"/>
      <c r="EW39" s="7">
        <v>0.59599999999999997</v>
      </c>
      <c r="EX39" s="6"/>
      <c r="EY39" s="6"/>
      <c r="EZ39" s="6"/>
      <c r="FA39" s="6"/>
      <c r="FB39" s="6"/>
      <c r="FC39" s="6"/>
      <c r="FD39" s="6"/>
      <c r="FE39" s="6"/>
      <c r="FF39" s="7">
        <v>8.8560606060606109</v>
      </c>
      <c r="FG39" s="6"/>
      <c r="FH39" s="6"/>
      <c r="FI39" s="6"/>
      <c r="FJ39" s="7">
        <v>137.052305309633</v>
      </c>
      <c r="FK39" s="6"/>
      <c r="FL39" s="6"/>
      <c r="FM39" s="6"/>
      <c r="FN39" s="6"/>
      <c r="FO39" s="6"/>
      <c r="FP39" s="6"/>
      <c r="FQ39" s="6"/>
      <c r="FR39" s="6"/>
      <c r="FS39" s="7">
        <v>27.921985815602799</v>
      </c>
      <c r="FT39" s="7">
        <v>17.840624999999999</v>
      </c>
      <c r="FU39" s="6"/>
      <c r="FV39" s="7">
        <v>6</v>
      </c>
      <c r="FW39" s="6"/>
      <c r="FX39" s="6"/>
      <c r="FY39" s="6"/>
      <c r="FZ39" s="6"/>
      <c r="GA39" s="6"/>
      <c r="GB39" s="6"/>
      <c r="GC39" s="7">
        <v>75.587684242294401</v>
      </c>
      <c r="GD39" s="6"/>
      <c r="GE39" s="6"/>
      <c r="GF39" s="6"/>
      <c r="GG39" s="6"/>
      <c r="GH39" s="7">
        <v>0.35541541353383399</v>
      </c>
      <c r="GI39" s="6"/>
      <c r="GJ39" s="6"/>
      <c r="GK39" s="7">
        <v>1.3263565279770499</v>
      </c>
      <c r="GL39" s="6"/>
      <c r="GM39" s="7">
        <v>7.3460000000000001</v>
      </c>
      <c r="GN39" s="6"/>
      <c r="GO39" s="7">
        <v>83.282726006453004</v>
      </c>
      <c r="GP39" s="6"/>
      <c r="GQ39" s="6"/>
      <c r="GR39" s="6"/>
      <c r="GS39" s="6"/>
      <c r="GT39" s="6"/>
      <c r="GU39" s="6"/>
      <c r="GV39" s="6"/>
      <c r="GW39" s="8"/>
    </row>
    <row r="40" spans="1:205" ht="12.75" customHeight="1" x14ac:dyDescent="0.25">
      <c r="A40" s="38"/>
      <c r="B40" s="61" t="s">
        <v>212</v>
      </c>
      <c r="C40" s="62"/>
      <c r="D40" s="5" t="s">
        <v>216</v>
      </c>
      <c r="E40" s="35" t="s">
        <v>373</v>
      </c>
      <c r="F40" s="35"/>
      <c r="G40" s="35"/>
      <c r="H40" s="35"/>
      <c r="I40" s="35"/>
      <c r="J40" s="35"/>
      <c r="K40" s="35"/>
      <c r="L40" s="35" t="s">
        <v>373</v>
      </c>
      <c r="M40" s="35"/>
      <c r="N40" s="17"/>
      <c r="O40" s="26"/>
      <c r="P40" s="26">
        <f>VLOOKUP(MID(D40,1,4),Complexeprogrammas!A:C,3,FALSE)</f>
        <v>1</v>
      </c>
      <c r="Q40" s="26"/>
      <c r="R40" s="35" t="s">
        <v>373</v>
      </c>
      <c r="S40" s="26"/>
      <c r="T40" s="26" t="e">
        <f>VLOOKUP(D40,Retribueerbaar!C:E,3,FALSE)</f>
        <v>#N/A</v>
      </c>
      <c r="U40" s="26"/>
      <c r="V40" s="26"/>
      <c r="W40" s="26"/>
      <c r="X40" s="26"/>
      <c r="Y40" s="26">
        <f>VLOOKUP($D40,'Aantal per systeem'!$C$5:$F$200,2,FALSE)</f>
        <v>0</v>
      </c>
      <c r="Z40" s="26">
        <f>VLOOKUP($D40,'Aantal per systeem'!$C$5:$F$200,3,FALSE)</f>
        <v>83</v>
      </c>
      <c r="AA40" s="26">
        <f>VLOOKUP($D40,'Aantal per systeem'!$C$5:$F$200,4,FALSE)</f>
        <v>244</v>
      </c>
      <c r="AB40" s="26"/>
      <c r="AC40" s="26"/>
      <c r="AD40" s="25">
        <f t="shared" si="6"/>
        <v>18485.789560829122</v>
      </c>
      <c r="AE40" s="25">
        <f t="shared" si="7"/>
        <v>2043.3177922260261</v>
      </c>
      <c r="AF40" s="25">
        <f t="shared" si="8"/>
        <v>81.789157406786018</v>
      </c>
      <c r="AG40" s="17"/>
      <c r="AH40" s="17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7">
        <v>2929.75</v>
      </c>
      <c r="AV40" s="6"/>
      <c r="AW40" s="6"/>
      <c r="AX40" s="7">
        <v>18.5</v>
      </c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>
        <v>8.7142174432496997</v>
      </c>
      <c r="BJ40" s="7">
        <v>7135.6755195829501</v>
      </c>
      <c r="BK40" s="7">
        <v>449.55316981413802</v>
      </c>
      <c r="BL40" s="7">
        <v>0.33333333333333398</v>
      </c>
      <c r="BM40" s="7">
        <v>882.94789302994695</v>
      </c>
      <c r="BN40" s="7">
        <v>3.6</v>
      </c>
      <c r="BO40" s="6"/>
      <c r="BP40" s="6"/>
      <c r="BQ40" s="6"/>
      <c r="BR40" s="6"/>
      <c r="BS40" s="7">
        <v>5092.6555467437402</v>
      </c>
      <c r="BT40" s="7">
        <v>991.12365335565801</v>
      </c>
      <c r="BU40" s="6"/>
      <c r="BV40" s="7">
        <v>972.93622752610395</v>
      </c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7">
        <v>20</v>
      </c>
      <c r="DM40" s="7">
        <v>336.211913086913</v>
      </c>
      <c r="DN40" s="7">
        <v>12</v>
      </c>
      <c r="DO40" s="7">
        <v>9.5</v>
      </c>
      <c r="DP40" s="7">
        <v>1</v>
      </c>
      <c r="DQ40" s="6"/>
      <c r="DR40" s="7">
        <v>60.475764556623901</v>
      </c>
      <c r="DS40" s="7">
        <v>2.5</v>
      </c>
      <c r="DT40" s="7">
        <v>28</v>
      </c>
      <c r="DU40" s="7">
        <v>182.814183131786</v>
      </c>
      <c r="DV40" s="7">
        <v>23.919230769230801</v>
      </c>
      <c r="DW40" s="7">
        <v>35.501375761919199</v>
      </c>
      <c r="DX40" s="7">
        <v>111.23850452853</v>
      </c>
      <c r="DY40" s="7">
        <v>55.602025177887199</v>
      </c>
      <c r="DZ40" s="7">
        <v>166.51381884840001</v>
      </c>
      <c r="EA40" s="7">
        <v>34.5468966218966</v>
      </c>
      <c r="EB40" s="7">
        <v>39.0520686896811</v>
      </c>
      <c r="EC40" s="7">
        <v>31.682167832167799</v>
      </c>
      <c r="ED40" s="7">
        <v>35.660256410256402</v>
      </c>
      <c r="EE40" s="7">
        <v>271.038256474403</v>
      </c>
      <c r="EF40" s="7">
        <v>2</v>
      </c>
      <c r="EG40" s="7">
        <v>177.5</v>
      </c>
      <c r="EH40" s="6"/>
      <c r="EI40" s="6"/>
      <c r="EJ40" s="7">
        <v>179.930555555556</v>
      </c>
      <c r="EK40" s="6"/>
      <c r="EL40" s="6"/>
      <c r="EM40" s="6"/>
      <c r="EN40" s="7">
        <v>226.630774780775</v>
      </c>
      <c r="EO40" s="6"/>
      <c r="EP40" s="7">
        <v>1</v>
      </c>
      <c r="EQ40" s="7">
        <v>243.73282902252001</v>
      </c>
      <c r="ER40" s="6"/>
      <c r="ES40" s="7">
        <v>13.8269230769231</v>
      </c>
      <c r="ET40" s="6"/>
      <c r="EU40" s="6"/>
      <c r="EV40" s="6"/>
      <c r="EW40" s="7">
        <v>1.24</v>
      </c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7">
        <v>6.2962962962963003</v>
      </c>
      <c r="FP40" s="6"/>
      <c r="FQ40" s="6"/>
      <c r="FR40" s="7">
        <v>9.4358974358974397</v>
      </c>
      <c r="FS40" s="6"/>
      <c r="FT40" s="6"/>
      <c r="FU40" s="6"/>
      <c r="FV40" s="6"/>
      <c r="FW40" s="6"/>
      <c r="FX40" s="6"/>
      <c r="FY40" s="6"/>
      <c r="FZ40" s="6"/>
      <c r="GA40" s="6"/>
      <c r="GB40" s="7">
        <v>5.8195652173913004</v>
      </c>
      <c r="GC40" s="6"/>
      <c r="GD40" s="6"/>
      <c r="GE40" s="7">
        <v>0.72516025641025605</v>
      </c>
      <c r="GF40" s="6"/>
      <c r="GG40" s="6"/>
      <c r="GH40" s="7">
        <v>0.73945488721804498</v>
      </c>
      <c r="GI40" s="6"/>
      <c r="GJ40" s="6"/>
      <c r="GK40" s="7">
        <v>2.7595337159253899</v>
      </c>
      <c r="GL40" s="6"/>
      <c r="GM40" s="7">
        <v>1.24</v>
      </c>
      <c r="GN40" s="6"/>
      <c r="GO40" s="7">
        <v>39.027037476435197</v>
      </c>
      <c r="GP40" s="6"/>
      <c r="GQ40" s="6"/>
      <c r="GR40" s="6"/>
      <c r="GS40" s="7">
        <v>15.7462121212121</v>
      </c>
      <c r="GT40" s="6"/>
      <c r="GU40" s="6"/>
      <c r="GV40" s="6"/>
      <c r="GW40" s="8"/>
    </row>
    <row r="41" spans="1:205" ht="12.75" customHeight="1" x14ac:dyDescent="0.25">
      <c r="A41" s="38"/>
      <c r="B41" s="61" t="s">
        <v>323</v>
      </c>
      <c r="C41" s="62"/>
      <c r="D41" s="5" t="s">
        <v>324</v>
      </c>
      <c r="E41" s="35" t="s">
        <v>373</v>
      </c>
      <c r="F41" s="35"/>
      <c r="G41" s="35"/>
      <c r="H41" s="35"/>
      <c r="I41" s="35"/>
      <c r="J41" s="35"/>
      <c r="K41" s="35"/>
      <c r="L41" s="35" t="s">
        <v>373</v>
      </c>
      <c r="M41" s="35"/>
      <c r="N41" s="17"/>
      <c r="O41" s="26"/>
      <c r="P41" s="26">
        <f>VLOOKUP(MID(D41,1,4),Complexeprogrammas!A:C,3,FALSE)</f>
        <v>1</v>
      </c>
      <c r="Q41" s="26"/>
      <c r="R41" s="35" t="s">
        <v>373</v>
      </c>
      <c r="S41" s="26"/>
      <c r="T41" s="26" t="e">
        <f>VLOOKUP(D41,Retribueerbaar!C:E,3,FALSE)</f>
        <v>#N/A</v>
      </c>
      <c r="U41" s="26"/>
      <c r="V41" s="26"/>
      <c r="W41" s="26"/>
      <c r="X41" s="26"/>
      <c r="Y41" s="26">
        <f>VLOOKUP($D41,'Aantal per systeem'!$C$5:$F$200,2,FALSE)</f>
        <v>302</v>
      </c>
      <c r="Z41" s="26">
        <f>VLOOKUP($D41,'Aantal per systeem'!$C$5:$F$200,3,FALSE)</f>
        <v>0</v>
      </c>
      <c r="AA41" s="26">
        <f>VLOOKUP($D41,'Aantal per systeem'!$C$5:$F$200,4,FALSE)</f>
        <v>18</v>
      </c>
      <c r="AB41" s="26"/>
      <c r="AC41" s="26"/>
      <c r="AD41" s="25">
        <f t="shared" si="6"/>
        <v>7648.5033912533509</v>
      </c>
      <c r="AE41" s="25">
        <f t="shared" si="7"/>
        <v>0</v>
      </c>
      <c r="AF41" s="25">
        <f t="shared" si="8"/>
        <v>0</v>
      </c>
      <c r="AG41" s="17"/>
      <c r="AH41" s="17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7">
        <v>554</v>
      </c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>
        <v>1470.45391375176</v>
      </c>
      <c r="BJ41" s="6"/>
      <c r="BK41" s="6"/>
      <c r="BL41" s="7">
        <v>1672.36471524991</v>
      </c>
      <c r="BM41" s="6"/>
      <c r="BN41" s="7">
        <v>1942.0065673195299</v>
      </c>
      <c r="BO41" s="7">
        <v>15</v>
      </c>
      <c r="BP41" s="6"/>
      <c r="BQ41" s="6"/>
      <c r="BR41" s="6"/>
      <c r="BS41" s="6"/>
      <c r="BT41" s="6"/>
      <c r="BU41" s="7">
        <v>1988.1781949321501</v>
      </c>
      <c r="BV41" s="6"/>
      <c r="BW41" s="6"/>
      <c r="BX41" s="6"/>
      <c r="BY41" s="6"/>
      <c r="BZ41" s="6"/>
      <c r="CA41" s="6"/>
      <c r="CB41" s="7">
        <v>6.5</v>
      </c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8"/>
    </row>
    <row r="42" spans="1:205" ht="12.75" customHeight="1" x14ac:dyDescent="0.25">
      <c r="A42" s="38"/>
      <c r="B42" s="61" t="s">
        <v>323</v>
      </c>
      <c r="C42" s="62"/>
      <c r="D42" s="5" t="s">
        <v>325</v>
      </c>
      <c r="E42" s="35"/>
      <c r="F42" s="35"/>
      <c r="G42" s="35" t="s">
        <v>373</v>
      </c>
      <c r="H42" s="35"/>
      <c r="I42" s="35"/>
      <c r="J42" s="35"/>
      <c r="K42" s="35"/>
      <c r="L42" s="35" t="s">
        <v>373</v>
      </c>
      <c r="M42" s="35"/>
      <c r="N42" s="17"/>
      <c r="O42" s="26"/>
      <c r="P42" s="26">
        <f>VLOOKUP(MID(D42,1,4),Complexeprogrammas!A:C,3,FALSE)</f>
        <v>1</v>
      </c>
      <c r="Q42" s="26"/>
      <c r="R42" s="35" t="s">
        <v>373</v>
      </c>
      <c r="S42" s="26"/>
      <c r="T42" s="26">
        <f>VLOOKUP(D42,Retribueerbaar!C:E,3,FALSE)</f>
        <v>10203.3354537989</v>
      </c>
      <c r="U42" s="26"/>
      <c r="V42" s="26"/>
      <c r="W42" s="26"/>
      <c r="X42" s="26"/>
      <c r="Y42" s="26">
        <f>VLOOKUP($D42,'Aantal per systeem'!$C$5:$F$200,2,FALSE)</f>
        <v>0</v>
      </c>
      <c r="Z42" s="26">
        <f>VLOOKUP($D42,'Aantal per systeem'!$C$5:$F$200,3,FALSE)</f>
        <v>0</v>
      </c>
      <c r="AA42" s="26">
        <f>VLOOKUP($D42,'Aantal per systeem'!$C$5:$F$200,4,FALSE)</f>
        <v>769</v>
      </c>
      <c r="AB42" s="26"/>
      <c r="AC42" s="26"/>
      <c r="AD42" s="25">
        <f t="shared" si="6"/>
        <v>9028.675672750609</v>
      </c>
      <c r="AE42" s="25">
        <f t="shared" si="7"/>
        <v>0</v>
      </c>
      <c r="AF42" s="25">
        <f t="shared" si="8"/>
        <v>1147.5169239054471</v>
      </c>
      <c r="AG42" s="17"/>
      <c r="AH42" s="17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7">
        <v>441.5</v>
      </c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>
        <v>1295.82629696698</v>
      </c>
      <c r="BJ42" s="7">
        <v>18.428431372549099</v>
      </c>
      <c r="BK42" s="6"/>
      <c r="BL42" s="7">
        <v>1791.5818441572201</v>
      </c>
      <c r="BM42" s="6"/>
      <c r="BN42" s="7">
        <v>4014.16130123023</v>
      </c>
      <c r="BO42" s="6"/>
      <c r="BP42" s="6"/>
      <c r="BQ42" s="6"/>
      <c r="BR42" s="6"/>
      <c r="BS42" s="6"/>
      <c r="BT42" s="6"/>
      <c r="BU42" s="7">
        <v>1467.1777990236301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7">
        <v>27.1428571428571</v>
      </c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7">
        <v>2.04136363636364</v>
      </c>
      <c r="FF42" s="7">
        <v>52.8425213675214</v>
      </c>
      <c r="FG42" s="6"/>
      <c r="FH42" s="6"/>
      <c r="FI42" s="6"/>
      <c r="FJ42" s="6"/>
      <c r="FK42" s="6"/>
      <c r="FL42" s="6"/>
      <c r="FM42" s="6"/>
      <c r="FN42" s="6"/>
      <c r="FO42" s="7">
        <v>10.28</v>
      </c>
      <c r="FP42" s="6"/>
      <c r="FQ42" s="6"/>
      <c r="FR42" s="6"/>
      <c r="FS42" s="6"/>
      <c r="FT42" s="6"/>
      <c r="FU42" s="6"/>
      <c r="FV42" s="6"/>
      <c r="FW42" s="7">
        <v>126.567331973582</v>
      </c>
      <c r="FX42" s="6"/>
      <c r="FY42" s="6"/>
      <c r="FZ42" s="7">
        <v>417.70358451461402</v>
      </c>
      <c r="GA42" s="6"/>
      <c r="GB42" s="6"/>
      <c r="GC42" s="6"/>
      <c r="GD42" s="7">
        <v>336.52918056119802</v>
      </c>
      <c r="GE42" s="6"/>
      <c r="GF42" s="6"/>
      <c r="GG42" s="6"/>
      <c r="GH42" s="6"/>
      <c r="GI42" s="6"/>
      <c r="GJ42" s="6"/>
      <c r="GK42" s="7">
        <v>201.552941852168</v>
      </c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8"/>
    </row>
    <row r="43" spans="1:205" ht="12.75" customHeight="1" x14ac:dyDescent="0.25">
      <c r="A43" s="38"/>
      <c r="B43" s="61" t="s">
        <v>323</v>
      </c>
      <c r="C43" s="62"/>
      <c r="D43" s="5" t="s">
        <v>326</v>
      </c>
      <c r="E43" s="35" t="s">
        <v>373</v>
      </c>
      <c r="F43" s="35"/>
      <c r="G43" s="35"/>
      <c r="H43" s="35"/>
      <c r="I43" s="35"/>
      <c r="J43" s="35"/>
      <c r="K43" s="35"/>
      <c r="L43" s="35" t="s">
        <v>373</v>
      </c>
      <c r="M43" s="35"/>
      <c r="N43" s="17"/>
      <c r="O43" s="26"/>
      <c r="P43" s="26">
        <f>VLOOKUP(MID(D43,1,4),Complexeprogrammas!A:C,3,FALSE)</f>
        <v>1</v>
      </c>
      <c r="Q43" s="26"/>
      <c r="R43" s="35" t="s">
        <v>373</v>
      </c>
      <c r="S43" s="26"/>
      <c r="T43" s="26" t="e">
        <f>VLOOKUP(D43,Retribueerbaar!C:E,3,FALSE)</f>
        <v>#N/A</v>
      </c>
      <c r="U43" s="26"/>
      <c r="V43" s="26"/>
      <c r="W43" s="26"/>
      <c r="X43" s="26"/>
      <c r="Y43" s="26">
        <f>VLOOKUP($D43,'Aantal per systeem'!$C$5:$F$200,2,FALSE)</f>
        <v>1338</v>
      </c>
      <c r="Z43" s="26">
        <f>VLOOKUP($D43,'Aantal per systeem'!$C$5:$F$200,3,FALSE)</f>
        <v>0</v>
      </c>
      <c r="AA43" s="26">
        <f>VLOOKUP($D43,'Aantal per systeem'!$C$5:$F$200,4,FALSE)</f>
        <v>104</v>
      </c>
      <c r="AB43" s="26"/>
      <c r="AC43" s="26"/>
      <c r="AD43" s="25">
        <f t="shared" si="6"/>
        <v>30949.886544728823</v>
      </c>
      <c r="AE43" s="25">
        <f t="shared" si="7"/>
        <v>2.2317</v>
      </c>
      <c r="AF43" s="25">
        <f t="shared" si="8"/>
        <v>6.6186288912707267</v>
      </c>
      <c r="AG43" s="17"/>
      <c r="AH43" s="17"/>
      <c r="AI43" s="6"/>
      <c r="AJ43" s="6"/>
      <c r="AK43" s="7">
        <v>11</v>
      </c>
      <c r="AL43" s="6"/>
      <c r="AM43" s="7">
        <v>6.1791</v>
      </c>
      <c r="AN43" s="6"/>
      <c r="AO43" s="6"/>
      <c r="AP43" s="7">
        <v>4.9664999999999999</v>
      </c>
      <c r="AQ43" s="6"/>
      <c r="AR43" s="6"/>
      <c r="AS43" s="7">
        <v>1.7755928571428601</v>
      </c>
      <c r="AT43" s="7">
        <v>98.891400000000004</v>
      </c>
      <c r="AU43" s="7">
        <v>2462.1264999999999</v>
      </c>
      <c r="AV43" s="7">
        <v>13.8675</v>
      </c>
      <c r="AW43" s="7">
        <v>55.405500000000004</v>
      </c>
      <c r="AX43" s="7">
        <v>26.5747</v>
      </c>
      <c r="AY43" s="6"/>
      <c r="AZ43" s="6"/>
      <c r="BA43" s="6"/>
      <c r="BB43" s="6"/>
      <c r="BC43" s="6"/>
      <c r="BD43" s="7">
        <v>2.09857677777778</v>
      </c>
      <c r="BE43" s="7">
        <v>0.21929999999999999</v>
      </c>
      <c r="BF43" s="6"/>
      <c r="BG43" s="6"/>
      <c r="BH43" s="7">
        <v>4.3343999999999996</v>
      </c>
      <c r="BI43" s="7">
        <v>9162.3550608752503</v>
      </c>
      <c r="BJ43" s="7">
        <v>0.97717500000000002</v>
      </c>
      <c r="BK43" s="7">
        <v>7.9162784623790303</v>
      </c>
      <c r="BL43" s="7">
        <v>10557.981833796001</v>
      </c>
      <c r="BM43" s="7">
        <v>8.8324701667963001</v>
      </c>
      <c r="BN43" s="7">
        <v>2172.8248712719701</v>
      </c>
      <c r="BO43" s="7">
        <v>19.5492922981548</v>
      </c>
      <c r="BP43" s="7">
        <v>1.2515653839768</v>
      </c>
      <c r="BQ43" s="6"/>
      <c r="BR43" s="7">
        <v>4.1044660032804101</v>
      </c>
      <c r="BS43" s="7">
        <v>2.26571871921182</v>
      </c>
      <c r="BT43" s="7">
        <v>3.32380898686371</v>
      </c>
      <c r="BU43" s="7">
        <v>6327.8974854645603</v>
      </c>
      <c r="BV43" s="7">
        <v>8.0886415226001098</v>
      </c>
      <c r="BW43" s="6"/>
      <c r="BX43" s="6"/>
      <c r="BY43" s="6"/>
      <c r="BZ43" s="6"/>
      <c r="CA43" s="6"/>
      <c r="CB43" s="7">
        <v>9</v>
      </c>
      <c r="CC43" s="6"/>
      <c r="CD43" s="6"/>
      <c r="CE43" s="6"/>
      <c r="CF43" s="6"/>
      <c r="CG43" s="7">
        <v>5.5</v>
      </c>
      <c r="CH43" s="6"/>
      <c r="CI43" s="7">
        <v>0.23219999999999999</v>
      </c>
      <c r="CJ43" s="6"/>
      <c r="CK43" s="6"/>
      <c r="CL43" s="7">
        <v>0.54364285714285698</v>
      </c>
      <c r="CM43" s="6"/>
      <c r="CN43" s="6"/>
      <c r="CO43" s="6"/>
      <c r="CP43" s="6"/>
      <c r="CQ43" s="7">
        <v>2.25</v>
      </c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7">
        <v>0.1419</v>
      </c>
      <c r="EJ43" s="6"/>
      <c r="EK43" s="7">
        <v>2.0897999999999999</v>
      </c>
      <c r="EL43" s="6"/>
      <c r="EM43" s="6"/>
      <c r="EN43" s="6"/>
      <c r="EO43" s="6"/>
      <c r="EP43" s="6"/>
      <c r="EQ43" s="6"/>
      <c r="ER43" s="6"/>
      <c r="ES43" s="7">
        <v>0.49020000000000002</v>
      </c>
      <c r="ET43" s="7">
        <v>5.0697000000000001</v>
      </c>
      <c r="EU43" s="7">
        <v>1.5222</v>
      </c>
      <c r="EV43" s="7">
        <v>66</v>
      </c>
      <c r="EW43" s="6"/>
      <c r="EX43" s="6"/>
      <c r="EY43" s="6"/>
      <c r="EZ43" s="6"/>
      <c r="FA43" s="6"/>
      <c r="FB43" s="6"/>
      <c r="FC43" s="6"/>
      <c r="FD43" s="6"/>
      <c r="FE43" s="7">
        <v>0.31709155555555602</v>
      </c>
      <c r="FF43" s="6"/>
      <c r="FG43" s="7">
        <v>0.25800000000000001</v>
      </c>
      <c r="FH43" s="6"/>
      <c r="FI43" s="6"/>
      <c r="FJ43" s="7">
        <v>0.13222500000000001</v>
      </c>
      <c r="FK43" s="6"/>
      <c r="FL43" s="6"/>
      <c r="FM43" s="7">
        <v>1.3287</v>
      </c>
      <c r="FN43" s="6"/>
      <c r="FO43" s="7">
        <v>0.86864937272849696</v>
      </c>
      <c r="FP43" s="7">
        <v>0.14289230769230801</v>
      </c>
      <c r="FQ43" s="7">
        <v>0.43859999999999999</v>
      </c>
      <c r="FR43" s="7">
        <v>0.14906666666666701</v>
      </c>
      <c r="FS43" s="7">
        <v>0.18576000000000001</v>
      </c>
      <c r="FT43" s="6"/>
      <c r="FU43" s="7">
        <v>0.48205263157894701</v>
      </c>
      <c r="FV43" s="7">
        <v>0.21873913043478299</v>
      </c>
      <c r="FW43" s="7">
        <v>0.25800000000000001</v>
      </c>
      <c r="FX43" s="7">
        <v>0.60384879227053201</v>
      </c>
      <c r="FY43" s="6"/>
      <c r="FZ43" s="7">
        <v>0.19701818181818201</v>
      </c>
      <c r="GA43" s="7">
        <v>1.5636363636364E-2</v>
      </c>
      <c r="GB43" s="7">
        <v>0.111322222222222</v>
      </c>
      <c r="GC43" s="6"/>
      <c r="GD43" s="6"/>
      <c r="GE43" s="6"/>
      <c r="GF43" s="6"/>
      <c r="GG43" s="6"/>
      <c r="GH43" s="6"/>
      <c r="GI43" s="6"/>
      <c r="GJ43" s="6"/>
      <c r="GK43" s="7">
        <v>0.33539999999999998</v>
      </c>
      <c r="GL43" s="6"/>
      <c r="GM43" s="7">
        <v>0.28895999999999999</v>
      </c>
      <c r="GN43" s="7">
        <v>0.28666666666666701</v>
      </c>
      <c r="GO43" s="6"/>
      <c r="GP43" s="6"/>
      <c r="GQ43" s="6"/>
      <c r="GR43" s="6"/>
      <c r="GS43" s="6"/>
      <c r="GT43" s="6"/>
      <c r="GU43" s="6"/>
      <c r="GV43" s="6"/>
      <c r="GW43" s="9">
        <v>1.7802</v>
      </c>
    </row>
    <row r="44" spans="1:205" ht="12.75" customHeight="1" x14ac:dyDescent="0.25">
      <c r="A44" s="38"/>
      <c r="B44" s="61" t="s">
        <v>323</v>
      </c>
      <c r="C44" s="62"/>
      <c r="D44" s="5" t="s">
        <v>327</v>
      </c>
      <c r="E44" s="35" t="s">
        <v>373</v>
      </c>
      <c r="F44" s="35"/>
      <c r="G44" s="35"/>
      <c r="H44" s="35"/>
      <c r="I44" s="35"/>
      <c r="J44" s="35"/>
      <c r="K44" s="35"/>
      <c r="L44" s="35" t="s">
        <v>373</v>
      </c>
      <c r="M44" s="35"/>
      <c r="N44" s="17"/>
      <c r="O44" s="26"/>
      <c r="P44" s="26" t="e">
        <f>VLOOKUP(MID(D44,1,4),Complexeprogrammas!A:C,3,FALSE)</f>
        <v>#N/A</v>
      </c>
      <c r="Q44" s="26"/>
      <c r="R44" s="35" t="s">
        <v>373</v>
      </c>
      <c r="S44" s="26"/>
      <c r="T44" s="26">
        <f>VLOOKUP(D44,Retribueerbaar!C:E,3,FALSE)</f>
        <v>9131.5216995964493</v>
      </c>
      <c r="U44" s="26"/>
      <c r="V44" s="26"/>
      <c r="W44" s="26"/>
      <c r="X44" s="26"/>
      <c r="Y44" s="26">
        <f>VLOOKUP($D44,'Aantal per systeem'!$C$5:$F$200,2,FALSE)</f>
        <v>0</v>
      </c>
      <c r="Z44" s="26">
        <f>VLOOKUP($D44,'Aantal per systeem'!$C$5:$F$200,3,FALSE)</f>
        <v>957</v>
      </c>
      <c r="AA44" s="26">
        <f>VLOOKUP($D44,'Aantal per systeem'!$C$5:$F$200,4,FALSE)</f>
        <v>0</v>
      </c>
      <c r="AB44" s="26"/>
      <c r="AC44" s="26"/>
      <c r="AD44" s="25">
        <f t="shared" si="6"/>
        <v>8618.0216995964438</v>
      </c>
      <c r="AE44" s="25">
        <f t="shared" si="7"/>
        <v>0</v>
      </c>
      <c r="AF44" s="25">
        <f t="shared" si="8"/>
        <v>0</v>
      </c>
      <c r="AG44" s="17"/>
      <c r="AH44" s="17"/>
      <c r="AI44" s="6"/>
      <c r="AJ44" s="7">
        <v>513.5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7">
        <v>199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>
        <v>1572.50439993702</v>
      </c>
      <c r="BJ44" s="6"/>
      <c r="BK44" s="7">
        <v>10.831388206388199</v>
      </c>
      <c r="BL44" s="7">
        <v>2160.3664600973998</v>
      </c>
      <c r="BM44" s="7">
        <v>33.356990231990203</v>
      </c>
      <c r="BN44" s="7">
        <v>1620.71935593644</v>
      </c>
      <c r="BO44" s="6"/>
      <c r="BP44" s="6"/>
      <c r="BQ44" s="6"/>
      <c r="BR44" s="6"/>
      <c r="BS44" s="6"/>
      <c r="BT44" s="7">
        <v>8.8362068965517206</v>
      </c>
      <c r="BU44" s="7">
        <v>2979.0452894486102</v>
      </c>
      <c r="BV44" s="7">
        <v>33.361608842043601</v>
      </c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8"/>
    </row>
    <row r="45" spans="1:205" ht="12.75" customHeight="1" x14ac:dyDescent="0.25">
      <c r="A45" s="38"/>
      <c r="B45" s="61" t="s">
        <v>323</v>
      </c>
      <c r="C45" s="62"/>
      <c r="D45" s="5" t="s">
        <v>328</v>
      </c>
      <c r="E45" s="35" t="s">
        <v>373</v>
      </c>
      <c r="F45" s="35"/>
      <c r="G45" s="35"/>
      <c r="H45" s="35"/>
      <c r="I45" s="35"/>
      <c r="J45" s="35"/>
      <c r="K45" s="35"/>
      <c r="L45" s="35" t="s">
        <v>373</v>
      </c>
      <c r="M45" s="35"/>
      <c r="N45" s="17"/>
      <c r="O45" s="26"/>
      <c r="P45" s="26" t="e">
        <f>VLOOKUP(MID(D45,1,4),Complexeprogrammas!A:C,3,FALSE)</f>
        <v>#N/A</v>
      </c>
      <c r="Q45" s="26"/>
      <c r="R45" s="35" t="s">
        <v>373</v>
      </c>
      <c r="S45" s="26"/>
      <c r="T45" s="26" t="e">
        <f>VLOOKUP(D45,Retribueerbaar!C:E,3,FALSE)</f>
        <v>#N/A</v>
      </c>
      <c r="U45" s="26"/>
      <c r="V45" s="26"/>
      <c r="W45" s="26"/>
      <c r="X45" s="26"/>
      <c r="Y45" s="26">
        <f>VLOOKUP($D45,'Aantal per systeem'!$C$5:$F$200,2,FALSE)</f>
        <v>1</v>
      </c>
      <c r="Z45" s="26">
        <f>VLOOKUP($D45,'Aantal per systeem'!$C$5:$F$200,3,FALSE)</f>
        <v>0</v>
      </c>
      <c r="AA45" s="26">
        <f>VLOOKUP($D45,'Aantal per systeem'!$C$5:$F$200,4,FALSE)</f>
        <v>0</v>
      </c>
      <c r="AB45" s="26"/>
      <c r="AC45" s="26"/>
      <c r="AD45" s="25">
        <f t="shared" si="6"/>
        <v>1207.3298116214669</v>
      </c>
      <c r="AE45" s="25">
        <f t="shared" si="7"/>
        <v>0</v>
      </c>
      <c r="AF45" s="25">
        <f t="shared" si="8"/>
        <v>0</v>
      </c>
      <c r="AG45" s="17"/>
      <c r="AH45" s="17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7">
        <v>749.5</v>
      </c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>
        <v>12.5</v>
      </c>
      <c r="BJ45" s="6"/>
      <c r="BK45" s="6"/>
      <c r="BL45" s="7">
        <v>362.772999717674</v>
      </c>
      <c r="BM45" s="6"/>
      <c r="BN45" s="7">
        <v>66.056811903793005</v>
      </c>
      <c r="BO45" s="6"/>
      <c r="BP45" s="6"/>
      <c r="BQ45" s="6"/>
      <c r="BR45" s="6"/>
      <c r="BS45" s="6"/>
      <c r="BT45" s="6"/>
      <c r="BU45" s="7">
        <v>15.5</v>
      </c>
      <c r="BV45" s="6"/>
      <c r="BW45" s="6"/>
      <c r="BX45" s="6"/>
      <c r="BY45" s="6"/>
      <c r="BZ45" s="6"/>
      <c r="CA45" s="6"/>
      <c r="CB45" s="7">
        <v>1</v>
      </c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8"/>
    </row>
    <row r="46" spans="1:205" ht="12.75" customHeight="1" x14ac:dyDescent="0.25">
      <c r="A46" s="38"/>
      <c r="B46" s="61" t="s">
        <v>323</v>
      </c>
      <c r="C46" s="62"/>
      <c r="D46" s="5" t="s">
        <v>329</v>
      </c>
      <c r="E46" s="35"/>
      <c r="F46" s="35"/>
      <c r="G46" s="35"/>
      <c r="H46" s="35"/>
      <c r="I46" s="35"/>
      <c r="J46" s="35" t="s">
        <v>373</v>
      </c>
      <c r="K46" s="35"/>
      <c r="L46" s="35" t="s">
        <v>373</v>
      </c>
      <c r="M46" s="35"/>
      <c r="N46" s="17"/>
      <c r="O46" s="26"/>
      <c r="P46" s="26" t="e">
        <f>VLOOKUP(MID(D46,1,4),Complexeprogrammas!A:C,3,FALSE)</f>
        <v>#N/A</v>
      </c>
      <c r="Q46" s="26"/>
      <c r="R46" s="35" t="s">
        <v>373</v>
      </c>
      <c r="S46" s="26"/>
      <c r="T46" s="26" t="e">
        <f>VLOOKUP(D46,Retribueerbaar!C:E,3,FALSE)</f>
        <v>#N/A</v>
      </c>
      <c r="U46" s="26"/>
      <c r="V46" s="26"/>
      <c r="W46" s="26"/>
      <c r="X46" s="26"/>
      <c r="Y46" s="26">
        <f>VLOOKUP($D46,'Aantal per systeem'!$C$5:$F$200,2,FALSE)</f>
        <v>0</v>
      </c>
      <c r="Z46" s="26">
        <f>VLOOKUP($D46,'Aantal per systeem'!$C$5:$F$200,3,FALSE)</f>
        <v>139</v>
      </c>
      <c r="AA46" s="26">
        <f>VLOOKUP($D46,'Aantal per systeem'!$C$5:$F$200,4,FALSE)</f>
        <v>0</v>
      </c>
      <c r="AB46" s="26"/>
      <c r="AC46" s="26"/>
      <c r="AD46" s="25">
        <f t="shared" si="6"/>
        <v>1323.882305066561</v>
      </c>
      <c r="AE46" s="25">
        <f t="shared" si="7"/>
        <v>0</v>
      </c>
      <c r="AF46" s="25">
        <f t="shared" si="8"/>
        <v>0</v>
      </c>
      <c r="AG46" s="17"/>
      <c r="AH46" s="17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7">
        <v>8</v>
      </c>
      <c r="AU46" s="7">
        <v>64.25</v>
      </c>
      <c r="AV46" s="7">
        <v>322.25</v>
      </c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>
        <v>46.7247208139771</v>
      </c>
      <c r="BJ46" s="6"/>
      <c r="BK46" s="6"/>
      <c r="BL46" s="7">
        <v>280.619969303174</v>
      </c>
      <c r="BM46" s="6"/>
      <c r="BN46" s="7">
        <v>80.478217820696798</v>
      </c>
      <c r="BO46" s="6"/>
      <c r="BP46" s="6"/>
      <c r="BQ46" s="6"/>
      <c r="BR46" s="6"/>
      <c r="BS46" s="6"/>
      <c r="BT46" s="6"/>
      <c r="BU46" s="7">
        <v>521.55939712871304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8"/>
    </row>
    <row r="47" spans="1:205" ht="12.75" customHeight="1" x14ac:dyDescent="0.25">
      <c r="A47" s="38"/>
      <c r="B47" s="61" t="s">
        <v>323</v>
      </c>
      <c r="C47" s="62"/>
      <c r="D47" s="5" t="s">
        <v>330</v>
      </c>
      <c r="E47" s="35"/>
      <c r="F47" s="35"/>
      <c r="G47" s="35"/>
      <c r="H47" s="35" t="s">
        <v>373</v>
      </c>
      <c r="I47" s="35"/>
      <c r="J47" s="35"/>
      <c r="K47" s="35"/>
      <c r="L47" s="35" t="s">
        <v>373</v>
      </c>
      <c r="M47" s="35"/>
      <c r="N47" s="17"/>
      <c r="O47" s="26"/>
      <c r="P47" s="26">
        <f>VLOOKUP(MID(D47,1,4),Complexeprogrammas!A:C,3,FALSE)</f>
        <v>1</v>
      </c>
      <c r="Q47" s="26"/>
      <c r="R47" s="35" t="s">
        <v>373</v>
      </c>
      <c r="S47" s="26"/>
      <c r="T47" s="26">
        <f>VLOOKUP(D47,Retribueerbaar!C:E,3,FALSE)</f>
        <v>1220.62339829699</v>
      </c>
      <c r="U47" s="26"/>
      <c r="V47" s="26"/>
      <c r="W47" s="26"/>
      <c r="X47" s="26"/>
      <c r="Y47" s="26">
        <f>VLOOKUP($D47,'Aantal per systeem'!$C$5:$F$200,2,FALSE)</f>
        <v>0</v>
      </c>
      <c r="Z47" s="26">
        <f>VLOOKUP($D47,'Aantal per systeem'!$C$5:$F$200,3,FALSE)</f>
        <v>0</v>
      </c>
      <c r="AA47" s="26">
        <f>VLOOKUP($D47,'Aantal per systeem'!$C$5:$F$200,4,FALSE)</f>
        <v>54</v>
      </c>
      <c r="AB47" s="26"/>
      <c r="AC47" s="26"/>
      <c r="AD47" s="25">
        <f t="shared" si="6"/>
        <v>1162.2662554398451</v>
      </c>
      <c r="AE47" s="25">
        <f t="shared" si="7"/>
        <v>0</v>
      </c>
      <c r="AF47" s="25">
        <f t="shared" si="8"/>
        <v>0</v>
      </c>
      <c r="AG47" s="17"/>
      <c r="AH47" s="17"/>
      <c r="AI47" s="6"/>
      <c r="AJ47" s="6"/>
      <c r="AK47" s="6"/>
      <c r="AL47" s="6"/>
      <c r="AM47" s="6"/>
      <c r="AN47" s="7">
        <v>53.5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7">
        <v>259.27209544420299</v>
      </c>
      <c r="BJ47" s="6"/>
      <c r="BK47" s="6"/>
      <c r="BL47" s="7">
        <v>12.2315270935961</v>
      </c>
      <c r="BM47" s="6"/>
      <c r="BN47" s="7">
        <v>649.17311416045402</v>
      </c>
      <c r="BO47" s="6"/>
      <c r="BP47" s="6"/>
      <c r="BQ47" s="6"/>
      <c r="BR47" s="6"/>
      <c r="BS47" s="6"/>
      <c r="BT47" s="6"/>
      <c r="BU47" s="7">
        <v>238.589518741592</v>
      </c>
      <c r="BV47" s="7">
        <v>3</v>
      </c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7">
        <v>4.8571428571428603</v>
      </c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8"/>
    </row>
    <row r="48" spans="1:205" ht="12.75" customHeight="1" x14ac:dyDescent="0.25">
      <c r="A48" s="38"/>
      <c r="B48" s="61" t="s">
        <v>323</v>
      </c>
      <c r="C48" s="62"/>
      <c r="D48" s="5" t="s">
        <v>331</v>
      </c>
      <c r="E48" s="35" t="s">
        <v>373</v>
      </c>
      <c r="F48" s="35"/>
      <c r="G48" s="35"/>
      <c r="H48" s="35"/>
      <c r="I48" s="35"/>
      <c r="J48" s="35"/>
      <c r="K48" s="35"/>
      <c r="L48" s="35" t="s">
        <v>373</v>
      </c>
      <c r="M48" s="35"/>
      <c r="N48" s="17"/>
      <c r="O48" s="26"/>
      <c r="P48" s="26" t="e">
        <f>VLOOKUP(MID(D48,1,4),Complexeprogrammas!A:C,3,FALSE)</f>
        <v>#N/A</v>
      </c>
      <c r="Q48" s="26"/>
      <c r="R48" s="35" t="s">
        <v>373</v>
      </c>
      <c r="S48" s="26"/>
      <c r="T48" s="26" t="e">
        <f>VLOOKUP(D48,Retribueerbaar!C:E,3,FALSE)</f>
        <v>#N/A</v>
      </c>
      <c r="U48" s="26"/>
      <c r="V48" s="26"/>
      <c r="W48" s="26"/>
      <c r="X48" s="26"/>
      <c r="Y48" s="26" t="e">
        <f>VLOOKUP($D48,'Aantal per systeem'!$C$5:$F$200,2,FALSE)</f>
        <v>#N/A</v>
      </c>
      <c r="Z48" s="26" t="e">
        <f>VLOOKUP($D48,'Aantal per systeem'!$C$5:$F$200,3,FALSE)</f>
        <v>#N/A</v>
      </c>
      <c r="AA48" s="26" t="e">
        <f>VLOOKUP($D48,'Aantal per systeem'!$C$5:$F$200,4,FALSE)</f>
        <v>#N/A</v>
      </c>
      <c r="AB48" s="26"/>
      <c r="AC48" s="26"/>
      <c r="AD48" s="25">
        <f t="shared" si="6"/>
        <v>1311.6527777777801</v>
      </c>
      <c r="AE48" s="25">
        <f t="shared" si="7"/>
        <v>0</v>
      </c>
      <c r="AF48" s="25">
        <f t="shared" si="8"/>
        <v>0</v>
      </c>
      <c r="AG48" s="17"/>
      <c r="AH48" s="17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7">
        <v>47</v>
      </c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7">
        <v>1263.1527777777801</v>
      </c>
      <c r="BJ48" s="6"/>
      <c r="BK48" s="6"/>
      <c r="BL48" s="7">
        <v>1.5</v>
      </c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8"/>
    </row>
    <row r="49" spans="1:205" ht="12.75" customHeight="1" x14ac:dyDescent="0.25">
      <c r="A49" s="38"/>
      <c r="B49" s="61" t="s">
        <v>323</v>
      </c>
      <c r="C49" s="62"/>
      <c r="D49" s="5" t="s">
        <v>332</v>
      </c>
      <c r="E49" s="35" t="s">
        <v>373</v>
      </c>
      <c r="F49" s="35"/>
      <c r="G49" s="35"/>
      <c r="H49" s="35"/>
      <c r="I49" s="35"/>
      <c r="J49" s="35"/>
      <c r="K49" s="35"/>
      <c r="L49" s="35" t="s">
        <v>373</v>
      </c>
      <c r="M49" s="35"/>
      <c r="N49" s="17"/>
      <c r="O49" s="26"/>
      <c r="P49" s="26" t="e">
        <f>VLOOKUP(MID(D49,1,4),Complexeprogrammas!A:C,3,FALSE)</f>
        <v>#N/A</v>
      </c>
      <c r="Q49" s="26"/>
      <c r="R49" s="35" t="s">
        <v>373</v>
      </c>
      <c r="S49" s="26"/>
      <c r="T49" s="26" t="e">
        <f>VLOOKUP(D49,Retribueerbaar!C:E,3,FALSE)</f>
        <v>#N/A</v>
      </c>
      <c r="U49" s="26"/>
      <c r="V49" s="26"/>
      <c r="W49" s="26"/>
      <c r="X49" s="26"/>
      <c r="Y49" s="26" t="e">
        <f>VLOOKUP($D49,'Aantal per systeem'!$C$5:$F$200,2,FALSE)</f>
        <v>#N/A</v>
      </c>
      <c r="Z49" s="26" t="e">
        <f>VLOOKUP($D49,'Aantal per systeem'!$C$5:$F$200,3,FALSE)</f>
        <v>#N/A</v>
      </c>
      <c r="AA49" s="26" t="e">
        <f>VLOOKUP($D49,'Aantal per systeem'!$C$5:$F$200,4,FALSE)</f>
        <v>#N/A</v>
      </c>
      <c r="AB49" s="26"/>
      <c r="AC49" s="26"/>
      <c r="AD49" s="25">
        <f t="shared" si="6"/>
        <v>2327.375413876382</v>
      </c>
      <c r="AE49" s="25">
        <f t="shared" si="7"/>
        <v>0</v>
      </c>
      <c r="AF49" s="25">
        <f t="shared" si="8"/>
        <v>0</v>
      </c>
      <c r="AG49" s="17"/>
      <c r="AH49" s="17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7">
        <v>2138</v>
      </c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7">
        <v>181.375413876382</v>
      </c>
      <c r="BV49" s="6"/>
      <c r="BW49" s="6"/>
      <c r="BX49" s="6"/>
      <c r="BY49" s="6"/>
      <c r="BZ49" s="6"/>
      <c r="CA49" s="6"/>
      <c r="CB49" s="7">
        <v>8</v>
      </c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7">
        <v>620</v>
      </c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8"/>
    </row>
    <row r="50" spans="1:205" ht="12.75" customHeight="1" x14ac:dyDescent="0.25">
      <c r="A50" s="38"/>
      <c r="B50" s="61" t="s">
        <v>323</v>
      </c>
      <c r="C50" s="62"/>
      <c r="D50" s="5" t="s">
        <v>333</v>
      </c>
      <c r="E50" s="35" t="s">
        <v>373</v>
      </c>
      <c r="F50" s="35"/>
      <c r="G50" s="35"/>
      <c r="H50" s="35"/>
      <c r="I50" s="35"/>
      <c r="J50" s="35"/>
      <c r="K50" s="35"/>
      <c r="L50" s="35" t="s">
        <v>373</v>
      </c>
      <c r="M50" s="35"/>
      <c r="N50" s="17"/>
      <c r="O50" s="26"/>
      <c r="P50" s="26" t="e">
        <f>VLOOKUP(MID(D50,1,4),Complexeprogrammas!A:C,3,FALSE)</f>
        <v>#N/A</v>
      </c>
      <c r="Q50" s="26"/>
      <c r="R50" s="35" t="s">
        <v>373</v>
      </c>
      <c r="S50" s="26"/>
      <c r="T50" s="26" t="e">
        <f>VLOOKUP(D50,Retribueerbaar!C:E,3,FALSE)</f>
        <v>#N/A</v>
      </c>
      <c r="U50" s="26"/>
      <c r="V50" s="26"/>
      <c r="W50" s="26"/>
      <c r="X50" s="26"/>
      <c r="Y50" s="26" t="e">
        <f>VLOOKUP($D50,'Aantal per systeem'!$C$5:$F$200,2,FALSE)</f>
        <v>#N/A</v>
      </c>
      <c r="Z50" s="26" t="e">
        <f>VLOOKUP($D50,'Aantal per systeem'!$C$5:$F$200,3,FALSE)</f>
        <v>#N/A</v>
      </c>
      <c r="AA50" s="26" t="e">
        <f>VLOOKUP($D50,'Aantal per systeem'!$C$5:$F$200,4,FALSE)</f>
        <v>#N/A</v>
      </c>
      <c r="AB50" s="26"/>
      <c r="AC50" s="26"/>
      <c r="AD50" s="25">
        <f t="shared" si="6"/>
        <v>4768.0805017575303</v>
      </c>
      <c r="AE50" s="25">
        <f t="shared" si="7"/>
        <v>5.0991749999999998</v>
      </c>
      <c r="AF50" s="25">
        <f t="shared" si="8"/>
        <v>47.818569846134345</v>
      </c>
      <c r="AG50" s="17"/>
      <c r="AH50" s="17"/>
      <c r="AI50" s="6"/>
      <c r="AJ50" s="6"/>
      <c r="AK50" s="6"/>
      <c r="AL50" s="6"/>
      <c r="AM50" s="7">
        <v>14.118525</v>
      </c>
      <c r="AN50" s="6"/>
      <c r="AO50" s="6"/>
      <c r="AP50" s="7">
        <v>11.347875</v>
      </c>
      <c r="AQ50" s="6"/>
      <c r="AR50" s="6"/>
      <c r="AS50" s="7">
        <v>4.0570232142857101</v>
      </c>
      <c r="AT50" s="7">
        <v>225.95535000000001</v>
      </c>
      <c r="AU50" s="7">
        <v>1186.3253749999999</v>
      </c>
      <c r="AV50" s="7">
        <v>31.685625000000002</v>
      </c>
      <c r="AW50" s="7">
        <v>157.595125</v>
      </c>
      <c r="AX50" s="7">
        <v>39.584924999999998</v>
      </c>
      <c r="AY50" s="6"/>
      <c r="AZ50" s="6"/>
      <c r="BA50" s="6"/>
      <c r="BB50" s="6"/>
      <c r="BC50" s="6"/>
      <c r="BD50" s="7">
        <v>4.79500391666667</v>
      </c>
      <c r="BE50" s="7">
        <v>33.2312809052059</v>
      </c>
      <c r="BF50" s="6"/>
      <c r="BG50" s="6"/>
      <c r="BH50" s="7">
        <v>9.9036000000000008</v>
      </c>
      <c r="BI50" s="7">
        <v>112.11170416149599</v>
      </c>
      <c r="BJ50" s="7">
        <v>2.2327312500000001</v>
      </c>
      <c r="BK50" s="7">
        <v>21.462775789040499</v>
      </c>
      <c r="BL50" s="7">
        <v>392.50275623487101</v>
      </c>
      <c r="BM50" s="7">
        <v>20.181167299714801</v>
      </c>
      <c r="BN50" s="7">
        <v>722.47102370712901</v>
      </c>
      <c r="BO50" s="7">
        <v>77.6678597277607</v>
      </c>
      <c r="BP50" s="7">
        <v>2.8596813715284002</v>
      </c>
      <c r="BQ50" s="6"/>
      <c r="BR50" s="7">
        <v>9.3782275540069904</v>
      </c>
      <c r="BS50" s="7">
        <v>5.1769038177339901</v>
      </c>
      <c r="BT50" s="7">
        <v>7.5945170455664996</v>
      </c>
      <c r="BU50" s="7">
        <v>1685.88326363738</v>
      </c>
      <c r="BV50" s="7">
        <v>18.481605339429301</v>
      </c>
      <c r="BW50" s="6"/>
      <c r="BX50" s="6"/>
      <c r="BY50" s="6"/>
      <c r="BZ50" s="6"/>
      <c r="CA50" s="6"/>
      <c r="CB50" s="7">
        <v>1</v>
      </c>
      <c r="CC50" s="6"/>
      <c r="CD50" s="6"/>
      <c r="CE50" s="6"/>
      <c r="CF50" s="6"/>
      <c r="CG50" s="6"/>
      <c r="CH50" s="6"/>
      <c r="CI50" s="7">
        <v>0.53054999999999997</v>
      </c>
      <c r="CJ50" s="6"/>
      <c r="CK50" s="6"/>
      <c r="CL50" s="7">
        <v>1.2421607142857101</v>
      </c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7">
        <v>0.32422499999999999</v>
      </c>
      <c r="EJ50" s="6"/>
      <c r="EK50" s="7">
        <v>4.7749499999999996</v>
      </c>
      <c r="EL50" s="6"/>
      <c r="EM50" s="6"/>
      <c r="EN50" s="6"/>
      <c r="EO50" s="6"/>
      <c r="EP50" s="6"/>
      <c r="EQ50" s="6"/>
      <c r="ER50" s="6"/>
      <c r="ES50" s="7">
        <v>1.12005</v>
      </c>
      <c r="ET50" s="7">
        <v>11.583674999999999</v>
      </c>
      <c r="EU50" s="7">
        <v>3.4780500000000001</v>
      </c>
      <c r="EV50" s="6"/>
      <c r="EW50" s="6"/>
      <c r="EX50" s="6"/>
      <c r="EY50" s="6"/>
      <c r="EZ50" s="6"/>
      <c r="FA50" s="6"/>
      <c r="FB50" s="6"/>
      <c r="FC50" s="6"/>
      <c r="FD50" s="6"/>
      <c r="FE50" s="7">
        <v>0.72451733333333301</v>
      </c>
      <c r="FF50" s="7">
        <v>5.3173076923076898</v>
      </c>
      <c r="FG50" s="7">
        <v>0.89603999999999995</v>
      </c>
      <c r="FH50" s="6"/>
      <c r="FI50" s="6"/>
      <c r="FJ50" s="7">
        <v>0.30211874999999999</v>
      </c>
      <c r="FK50" s="6"/>
      <c r="FL50" s="6"/>
      <c r="FM50" s="7">
        <v>4.6146060000000002</v>
      </c>
      <c r="FN50" s="6"/>
      <c r="FO50" s="7">
        <v>1.9847628109436</v>
      </c>
      <c r="FP50" s="7">
        <v>0.32649230769230803</v>
      </c>
      <c r="FQ50" s="7">
        <v>1.5232680000000001</v>
      </c>
      <c r="FR50" s="7">
        <v>0.34060000000000001</v>
      </c>
      <c r="FS50" s="7">
        <v>0.42443999999999998</v>
      </c>
      <c r="FT50" s="6"/>
      <c r="FU50" s="7">
        <v>1.10143421052632</v>
      </c>
      <c r="FV50" s="7">
        <v>0.49979347826087001</v>
      </c>
      <c r="FW50" s="7">
        <v>0.58950000000000002</v>
      </c>
      <c r="FX50" s="7">
        <v>1.37972427536232</v>
      </c>
      <c r="FY50" s="6"/>
      <c r="FZ50" s="7">
        <v>0.45016363636363599</v>
      </c>
      <c r="GA50" s="7">
        <v>3.5727272727273003E-2</v>
      </c>
      <c r="GB50" s="7">
        <v>0.25435833333333302</v>
      </c>
      <c r="GC50" s="6"/>
      <c r="GD50" s="6"/>
      <c r="GE50" s="6"/>
      <c r="GF50" s="6"/>
      <c r="GG50" s="6"/>
      <c r="GH50" s="6"/>
      <c r="GI50" s="6"/>
      <c r="GJ50" s="6"/>
      <c r="GK50" s="7">
        <v>21.428146074954</v>
      </c>
      <c r="GL50" s="6"/>
      <c r="GM50" s="7">
        <v>0.66024000000000005</v>
      </c>
      <c r="GN50" s="7">
        <v>0.65500000000000003</v>
      </c>
      <c r="GO50" s="6"/>
      <c r="GP50" s="7">
        <v>4.3103296703296596</v>
      </c>
      <c r="GQ50" s="6"/>
      <c r="GR50" s="6"/>
      <c r="GS50" s="6"/>
      <c r="GT50" s="6"/>
      <c r="GU50" s="6"/>
      <c r="GV50" s="6"/>
      <c r="GW50" s="9">
        <v>4.0675499999999998</v>
      </c>
    </row>
    <row r="51" spans="1:205" ht="12.75" customHeight="1" x14ac:dyDescent="0.25">
      <c r="A51" s="38"/>
      <c r="B51" s="61" t="s">
        <v>323</v>
      </c>
      <c r="C51" s="62"/>
      <c r="D51" s="5" t="s">
        <v>334</v>
      </c>
      <c r="E51" s="35" t="s">
        <v>373</v>
      </c>
      <c r="F51" s="35"/>
      <c r="G51" s="35"/>
      <c r="H51" s="35"/>
      <c r="I51" s="35"/>
      <c r="J51" s="35"/>
      <c r="K51" s="35"/>
      <c r="L51" s="35" t="s">
        <v>373</v>
      </c>
      <c r="M51" s="35"/>
      <c r="N51" s="17"/>
      <c r="O51" s="26"/>
      <c r="P51" s="26">
        <f>VLOOKUP(MID(D51,1,4),Complexeprogrammas!A:C,3,FALSE)</f>
        <v>1</v>
      </c>
      <c r="Q51" s="26"/>
      <c r="R51" s="35" t="s">
        <v>373</v>
      </c>
      <c r="S51" s="26"/>
      <c r="T51" s="26" t="e">
        <f>VLOOKUP(D51,Retribueerbaar!C:E,3,FALSE)</f>
        <v>#N/A</v>
      </c>
      <c r="U51" s="26"/>
      <c r="V51" s="26"/>
      <c r="W51" s="26"/>
      <c r="X51" s="26"/>
      <c r="Y51" s="26">
        <f>VLOOKUP($D51,'Aantal per systeem'!$C$5:$F$200,2,FALSE)</f>
        <v>0</v>
      </c>
      <c r="Z51" s="26">
        <f>VLOOKUP($D51,'Aantal per systeem'!$C$5:$F$200,3,FALSE)</f>
        <v>0</v>
      </c>
      <c r="AA51" s="26">
        <f>VLOOKUP($D51,'Aantal per systeem'!$C$5:$F$200,4,FALSE)</f>
        <v>83</v>
      </c>
      <c r="AB51" s="26"/>
      <c r="AC51" s="26"/>
      <c r="AD51" s="25">
        <f t="shared" si="6"/>
        <v>12202.11909086239</v>
      </c>
      <c r="AE51" s="25">
        <f t="shared" si="7"/>
        <v>0</v>
      </c>
      <c r="AF51" s="25">
        <f t="shared" si="8"/>
        <v>0</v>
      </c>
      <c r="AG51" s="17"/>
      <c r="AH51" s="17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7">
        <v>723.75</v>
      </c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>
        <v>1956.51818238346</v>
      </c>
      <c r="BJ51" s="6"/>
      <c r="BK51" s="6"/>
      <c r="BL51" s="7">
        <v>2999.81512154745</v>
      </c>
      <c r="BM51" s="6"/>
      <c r="BN51" s="7">
        <v>3202.6737179659599</v>
      </c>
      <c r="BO51" s="6"/>
      <c r="BP51" s="6"/>
      <c r="BQ51" s="6"/>
      <c r="BR51" s="6"/>
      <c r="BS51" s="6"/>
      <c r="BT51" s="6"/>
      <c r="BU51" s="7">
        <v>3319.3620689655199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7">
        <v>957.75</v>
      </c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8"/>
    </row>
    <row r="52" spans="1:205" ht="12.75" customHeight="1" x14ac:dyDescent="0.25">
      <c r="A52" s="38"/>
      <c r="B52" s="61" t="s">
        <v>335</v>
      </c>
      <c r="C52" s="62"/>
      <c r="D52" s="5" t="s">
        <v>336</v>
      </c>
      <c r="E52" s="35"/>
      <c r="F52" s="35"/>
      <c r="G52" s="35" t="s">
        <v>373</v>
      </c>
      <c r="H52" s="35"/>
      <c r="I52" s="35"/>
      <c r="J52" s="35"/>
      <c r="K52" s="35"/>
      <c r="L52" s="35"/>
      <c r="M52" s="35"/>
      <c r="N52" s="17"/>
      <c r="O52" s="26"/>
      <c r="P52" s="26" t="e">
        <f>VLOOKUP(MID(D52,1,4),Complexeprogrammas!A:C,3,FALSE)</f>
        <v>#N/A</v>
      </c>
      <c r="Q52" s="26"/>
      <c r="R52" s="35"/>
      <c r="S52" s="26"/>
      <c r="T52" s="26" t="e">
        <f>VLOOKUP(D52,Retribueerbaar!C:E,3,FALSE)</f>
        <v>#N/A</v>
      </c>
      <c r="U52" s="26"/>
      <c r="V52" s="26"/>
      <c r="W52" s="26"/>
      <c r="X52" s="26"/>
      <c r="Y52" s="26" t="e">
        <f>VLOOKUP($D52,'Aantal per systeem'!$C$5:$F$200,2,FALSE)</f>
        <v>#N/A</v>
      </c>
      <c r="Z52" s="26" t="e">
        <f>VLOOKUP($D52,'Aantal per systeem'!$C$5:$F$200,3,FALSE)</f>
        <v>#N/A</v>
      </c>
      <c r="AA52" s="26" t="e">
        <f>VLOOKUP($D52,'Aantal per systeem'!$C$5:$F$200,4,FALSE)</f>
        <v>#N/A</v>
      </c>
      <c r="AB52" s="26"/>
      <c r="AC52" s="26"/>
      <c r="AD52" s="25">
        <f t="shared" si="6"/>
        <v>0</v>
      </c>
      <c r="AE52" s="25">
        <f t="shared" si="7"/>
        <v>0</v>
      </c>
      <c r="AF52" s="25">
        <f t="shared" si="8"/>
        <v>5947.379114110362</v>
      </c>
      <c r="AG52" s="17"/>
      <c r="AH52" s="17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7">
        <v>116.66531917281399</v>
      </c>
      <c r="FG52" s="7">
        <v>44.434113600712102</v>
      </c>
      <c r="FH52" s="6"/>
      <c r="FI52" s="7">
        <v>182.22533318977301</v>
      </c>
      <c r="FJ52" s="7">
        <v>211.83651894892799</v>
      </c>
      <c r="FK52" s="6"/>
      <c r="FL52" s="7">
        <v>78.931963673984896</v>
      </c>
      <c r="FM52" s="7">
        <v>751.07153862813402</v>
      </c>
      <c r="FN52" s="7">
        <v>5.15619967793881</v>
      </c>
      <c r="FO52" s="7">
        <v>0.72413793103448298</v>
      </c>
      <c r="FP52" s="7">
        <v>248.877650772593</v>
      </c>
      <c r="FQ52" s="6"/>
      <c r="FR52" s="7">
        <v>40.7291666666667</v>
      </c>
      <c r="FS52" s="7">
        <v>226.37924699440401</v>
      </c>
      <c r="FT52" s="7">
        <v>0.37</v>
      </c>
      <c r="FU52" s="7">
        <v>160.137390863843</v>
      </c>
      <c r="FV52" s="7">
        <v>220.27397428478301</v>
      </c>
      <c r="FW52" s="7">
        <v>57.044647532181301</v>
      </c>
      <c r="FX52" s="7">
        <v>236.74180533668999</v>
      </c>
      <c r="FY52" s="6"/>
      <c r="FZ52" s="7">
        <v>322.35591330074698</v>
      </c>
      <c r="GA52" s="7">
        <v>89.456074582001406</v>
      </c>
      <c r="GB52" s="7">
        <v>291.55977020983801</v>
      </c>
      <c r="GC52" s="6"/>
      <c r="GD52" s="7">
        <v>159.116880540447</v>
      </c>
      <c r="GE52" s="6"/>
      <c r="GF52" s="7">
        <v>322.74247810816303</v>
      </c>
      <c r="GG52" s="7">
        <v>38.769625054067198</v>
      </c>
      <c r="GH52" s="7">
        <v>56.7081182537503</v>
      </c>
      <c r="GI52" s="7">
        <v>46.682510659402404</v>
      </c>
      <c r="GJ52" s="7">
        <v>155.81734038996899</v>
      </c>
      <c r="GK52" s="7">
        <v>991.25901899707503</v>
      </c>
      <c r="GL52" s="7">
        <v>399.24494228574798</v>
      </c>
      <c r="GM52" s="7">
        <v>328.74051032443799</v>
      </c>
      <c r="GN52" s="7">
        <v>163.326924130235</v>
      </c>
      <c r="GO52" s="6"/>
      <c r="GP52" s="6"/>
      <c r="GQ52" s="6"/>
      <c r="GR52" s="6"/>
      <c r="GS52" s="6"/>
      <c r="GT52" s="6"/>
      <c r="GU52" s="6"/>
      <c r="GV52" s="6"/>
      <c r="GW52" s="8"/>
    </row>
    <row r="53" spans="1:205" ht="12.75" customHeight="1" x14ac:dyDescent="0.25">
      <c r="A53" s="38"/>
      <c r="B53" s="61" t="s">
        <v>335</v>
      </c>
      <c r="C53" s="62"/>
      <c r="D53" s="5" t="s">
        <v>337</v>
      </c>
      <c r="E53" s="35"/>
      <c r="F53" s="35"/>
      <c r="G53" s="35"/>
      <c r="H53" s="35"/>
      <c r="I53" s="35"/>
      <c r="J53" s="35"/>
      <c r="K53" s="35"/>
      <c r="L53" s="35"/>
      <c r="M53" s="35" t="s">
        <v>373</v>
      </c>
      <c r="N53" s="17"/>
      <c r="O53" s="26"/>
      <c r="P53" s="26" t="e">
        <f>VLOOKUP(MID(D53,1,4),Complexeprogrammas!A:C,3,FALSE)</f>
        <v>#N/A</v>
      </c>
      <c r="Q53" s="26"/>
      <c r="R53" s="35"/>
      <c r="S53" s="26"/>
      <c r="T53" s="26" t="e">
        <f>VLOOKUP(D53,Retribueerbaar!C:E,3,FALSE)</f>
        <v>#N/A</v>
      </c>
      <c r="U53" s="26"/>
      <c r="V53" s="26"/>
      <c r="W53" s="26"/>
      <c r="X53" s="26"/>
      <c r="Y53" s="26" t="e">
        <f>VLOOKUP($D53,'Aantal per systeem'!$C$5:$F$200,2,FALSE)</f>
        <v>#N/A</v>
      </c>
      <c r="Z53" s="26" t="e">
        <f>VLOOKUP($D53,'Aantal per systeem'!$C$5:$F$200,3,FALSE)</f>
        <v>#N/A</v>
      </c>
      <c r="AA53" s="26" t="e">
        <f>VLOOKUP($D53,'Aantal per systeem'!$C$5:$F$200,4,FALSE)</f>
        <v>#N/A</v>
      </c>
      <c r="AB53" s="26"/>
      <c r="AC53" s="26"/>
      <c r="AD53" s="25">
        <f t="shared" si="6"/>
        <v>1.8708</v>
      </c>
      <c r="AE53" s="25">
        <f t="shared" si="7"/>
        <v>904.21896220167639</v>
      </c>
      <c r="AF53" s="25">
        <f t="shared" si="8"/>
        <v>1.9651039371716852</v>
      </c>
      <c r="AG53" s="17"/>
      <c r="AH53" s="17"/>
      <c r="AI53" s="6"/>
      <c r="AJ53" s="6"/>
      <c r="AK53" s="6"/>
      <c r="AL53" s="7">
        <v>0.55705263157894702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7">
        <v>0.14699999999999999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7">
        <v>1.0167999999999999</v>
      </c>
      <c r="BO53" s="6"/>
      <c r="BP53" s="6"/>
      <c r="BQ53" s="6"/>
      <c r="BR53" s="7">
        <v>0.70699999999999996</v>
      </c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7">
        <v>0.35649999999999998</v>
      </c>
      <c r="CI53" s="6"/>
      <c r="CJ53" s="6"/>
      <c r="CK53" s="6"/>
      <c r="CL53" s="6"/>
      <c r="CM53" s="7">
        <v>0.44800000000000001</v>
      </c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7">
        <v>5.2499999999999998E-2</v>
      </c>
      <c r="DD53" s="7">
        <v>2.8000000000000001E-2</v>
      </c>
      <c r="DE53" s="6"/>
      <c r="DF53" s="7">
        <v>0.14699999999999999</v>
      </c>
      <c r="DG53" s="6"/>
      <c r="DH53" s="7">
        <v>0.105</v>
      </c>
      <c r="DI53" s="7">
        <v>8.7499999999999994E-2</v>
      </c>
      <c r="DJ53" s="7">
        <v>0.112</v>
      </c>
      <c r="DK53" s="7">
        <v>28.252305211049102</v>
      </c>
      <c r="DL53" s="7">
        <v>62.967874139159001</v>
      </c>
      <c r="DM53" s="7">
        <v>35.4329035381962</v>
      </c>
      <c r="DN53" s="7">
        <v>19.1006559956327</v>
      </c>
      <c r="DO53" s="7">
        <v>11.564</v>
      </c>
      <c r="DP53" s="7">
        <v>15.8090653465832</v>
      </c>
      <c r="DQ53" s="7">
        <v>11.301500000000001</v>
      </c>
      <c r="DR53" s="7">
        <v>10.347004804436301</v>
      </c>
      <c r="DS53" s="7">
        <v>12.67</v>
      </c>
      <c r="DT53" s="7">
        <v>9.8403254985755009</v>
      </c>
      <c r="DU53" s="7">
        <v>27.174024921521099</v>
      </c>
      <c r="DV53" s="7">
        <v>46.770187221018801</v>
      </c>
      <c r="DW53" s="7">
        <v>70.973889355067499</v>
      </c>
      <c r="DX53" s="7">
        <v>18.722830163062898</v>
      </c>
      <c r="DY53" s="7">
        <v>23.783011832803702</v>
      </c>
      <c r="DZ53" s="7">
        <v>30.297724284929298</v>
      </c>
      <c r="EA53" s="7">
        <v>42.120348639124103</v>
      </c>
      <c r="EB53" s="7">
        <v>55.868262019886302</v>
      </c>
      <c r="EC53" s="7">
        <v>49.016041934249699</v>
      </c>
      <c r="ED53" s="7">
        <v>54.765482374752501</v>
      </c>
      <c r="EE53" s="7">
        <v>34.184299849460402</v>
      </c>
      <c r="EF53" s="7">
        <v>0.189</v>
      </c>
      <c r="EG53" s="7">
        <v>50.483499999999999</v>
      </c>
      <c r="EH53" s="7">
        <v>1.2553569230769199</v>
      </c>
      <c r="EI53" s="7">
        <v>0.66157999999999995</v>
      </c>
      <c r="EJ53" s="7">
        <v>119.55417325925001</v>
      </c>
      <c r="EK53" s="6"/>
      <c r="EL53" s="7">
        <v>0.31131237414791402</v>
      </c>
      <c r="EM53" s="7">
        <v>0.69882352941176495</v>
      </c>
      <c r="EN53" s="7">
        <v>59.571478986281598</v>
      </c>
      <c r="EO53" s="6"/>
      <c r="EP53" s="6"/>
      <c r="EQ53" s="6"/>
      <c r="ER53" s="6"/>
      <c r="ES53" s="7">
        <v>46.846671801984002</v>
      </c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7">
        <v>0.108705882352941</v>
      </c>
      <c r="FU53" s="6"/>
      <c r="FV53" s="6"/>
      <c r="FW53" s="7">
        <v>0.74639805481874399</v>
      </c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7">
        <v>1.054</v>
      </c>
      <c r="GS53" s="6"/>
      <c r="GT53" s="6"/>
      <c r="GU53" s="7">
        <v>5.6000000000000001E-2</v>
      </c>
      <c r="GV53" s="6"/>
      <c r="GW53" s="8"/>
    </row>
    <row r="54" spans="1:205" ht="12.75" customHeight="1" x14ac:dyDescent="0.25">
      <c r="A54" s="38"/>
      <c r="B54" s="61" t="s">
        <v>335</v>
      </c>
      <c r="C54" s="62"/>
      <c r="D54" s="5" t="s">
        <v>338</v>
      </c>
      <c r="E54" s="35" t="s">
        <v>373</v>
      </c>
      <c r="F54" s="35"/>
      <c r="G54" s="35"/>
      <c r="H54" s="35"/>
      <c r="I54" s="35"/>
      <c r="J54" s="35"/>
      <c r="K54" s="35"/>
      <c r="L54" s="35" t="s">
        <v>373</v>
      </c>
      <c r="M54" s="35"/>
      <c r="N54" s="17"/>
      <c r="O54" s="26"/>
      <c r="P54" s="26" t="e">
        <f>VLOOKUP(MID(D54,1,4),Complexeprogrammas!A:C,3,FALSE)</f>
        <v>#N/A</v>
      </c>
      <c r="Q54" s="26"/>
      <c r="R54" s="35" t="s">
        <v>373</v>
      </c>
      <c r="S54" s="26"/>
      <c r="T54" s="26" t="e">
        <f>VLOOKUP(D54,Retribueerbaar!C:E,3,FALSE)</f>
        <v>#N/A</v>
      </c>
      <c r="U54" s="26"/>
      <c r="V54" s="26"/>
      <c r="W54" s="26"/>
      <c r="X54" s="26"/>
      <c r="Y54" s="26" t="e">
        <f>VLOOKUP($D54,'Aantal per systeem'!$C$5:$F$200,2,FALSE)</f>
        <v>#N/A</v>
      </c>
      <c r="Z54" s="26" t="e">
        <f>VLOOKUP($D54,'Aantal per systeem'!$C$5:$F$200,3,FALSE)</f>
        <v>#N/A</v>
      </c>
      <c r="AA54" s="26" t="e">
        <f>VLOOKUP($D54,'Aantal per systeem'!$C$5:$F$200,4,FALSE)</f>
        <v>#N/A</v>
      </c>
      <c r="AB54" s="26"/>
      <c r="AC54" s="26"/>
      <c r="AD54" s="25">
        <f t="shared" ref="AD54:AD85" si="9">SUM(AT54:CB54)</f>
        <v>0</v>
      </c>
      <c r="AE54" s="25">
        <f t="shared" ref="AE54:AE85" si="10">SUM(CW54:EO54)</f>
        <v>6.0645161290322598</v>
      </c>
      <c r="AF54" s="25">
        <f t="shared" ref="AF54:AF85" si="11">SUM(EY54:GV54)</f>
        <v>0</v>
      </c>
      <c r="AG54" s="17"/>
      <c r="AH54" s="17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7">
        <v>1.5</v>
      </c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7">
        <v>4.5645161290322598</v>
      </c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8"/>
    </row>
    <row r="55" spans="1:205" ht="12.75" customHeight="1" x14ac:dyDescent="0.25">
      <c r="A55" s="38"/>
      <c r="B55" s="61" t="s">
        <v>335</v>
      </c>
      <c r="C55" s="62"/>
      <c r="D55" s="5" t="s">
        <v>339</v>
      </c>
      <c r="E55" s="35" t="s">
        <v>373</v>
      </c>
      <c r="F55" s="35"/>
      <c r="G55" s="35"/>
      <c r="H55" s="35"/>
      <c r="I55" s="35"/>
      <c r="J55" s="35"/>
      <c r="K55" s="35"/>
      <c r="L55" s="35" t="s">
        <v>373</v>
      </c>
      <c r="M55" s="35"/>
      <c r="N55" s="17"/>
      <c r="O55" s="26"/>
      <c r="P55" s="26">
        <f>VLOOKUP(MID(D55,1,4),Complexeprogrammas!A:C,3,FALSE)</f>
        <v>1</v>
      </c>
      <c r="Q55" s="26"/>
      <c r="R55" s="35" t="s">
        <v>373</v>
      </c>
      <c r="S55" s="26"/>
      <c r="T55" s="26" t="e">
        <f>VLOOKUP(D55,Retribueerbaar!C:E,3,FALSE)</f>
        <v>#N/A</v>
      </c>
      <c r="U55" s="26"/>
      <c r="V55" s="26"/>
      <c r="W55" s="26"/>
      <c r="X55" s="26"/>
      <c r="Y55" s="26" t="e">
        <f>VLOOKUP($D55,'Aantal per systeem'!$C$5:$F$200,2,FALSE)</f>
        <v>#N/A</v>
      </c>
      <c r="Z55" s="26" t="e">
        <f>VLOOKUP($D55,'Aantal per systeem'!$C$5:$F$200,3,FALSE)</f>
        <v>#N/A</v>
      </c>
      <c r="AA55" s="26" t="e">
        <f>VLOOKUP($D55,'Aantal per systeem'!$C$5:$F$200,4,FALSE)</f>
        <v>#N/A</v>
      </c>
      <c r="AB55" s="26"/>
      <c r="AC55" s="26"/>
      <c r="AD55" s="25">
        <f t="shared" si="9"/>
        <v>166.05</v>
      </c>
      <c r="AE55" s="25">
        <f t="shared" si="10"/>
        <v>202.34677419354799</v>
      </c>
      <c r="AF55" s="25">
        <f t="shared" si="11"/>
        <v>17226.723629266227</v>
      </c>
      <c r="AG55" s="17"/>
      <c r="AH55" s="17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7">
        <v>164.25</v>
      </c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7">
        <v>1.8</v>
      </c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7">
        <v>45.5</v>
      </c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7">
        <v>156.84677419354799</v>
      </c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7">
        <v>5.6416666666666702</v>
      </c>
      <c r="FB55" s="6"/>
      <c r="FC55" s="7">
        <v>2199.5</v>
      </c>
      <c r="FD55" s="7">
        <v>563.96991879030202</v>
      </c>
      <c r="FE55" s="7">
        <v>6</v>
      </c>
      <c r="FF55" s="7">
        <v>96.25</v>
      </c>
      <c r="FG55" s="6"/>
      <c r="FH55" s="6"/>
      <c r="FI55" s="7">
        <v>82.75</v>
      </c>
      <c r="FJ55" s="7">
        <v>9.6956521739130395</v>
      </c>
      <c r="FK55" s="6"/>
      <c r="FL55" s="7">
        <v>290.47363332011798</v>
      </c>
      <c r="FM55" s="6"/>
      <c r="FN55" s="6"/>
      <c r="FO55" s="6"/>
      <c r="FP55" s="6"/>
      <c r="FQ55" s="6"/>
      <c r="FR55" s="7">
        <v>3.5</v>
      </c>
      <c r="FS55" s="7">
        <v>10.3757309941521</v>
      </c>
      <c r="FT55" s="7">
        <v>8.21875</v>
      </c>
      <c r="FU55" s="6"/>
      <c r="FV55" s="7">
        <v>9.3406593406593394</v>
      </c>
      <c r="FW55" s="6"/>
      <c r="FX55" s="6"/>
      <c r="FY55" s="7">
        <v>97.347092892842696</v>
      </c>
      <c r="FZ55" s="6"/>
      <c r="GA55" s="6"/>
      <c r="GB55" s="6"/>
      <c r="GC55" s="6"/>
      <c r="GD55" s="7">
        <v>30.375</v>
      </c>
      <c r="GE55" s="6"/>
      <c r="GF55" s="6"/>
      <c r="GG55" s="6"/>
      <c r="GH55" s="7">
        <v>68.5</v>
      </c>
      <c r="GI55" s="7">
        <v>149.24098796048301</v>
      </c>
      <c r="GJ55" s="6"/>
      <c r="GK55" s="7">
        <v>71.5</v>
      </c>
      <c r="GL55" s="7">
        <v>270.75663511479701</v>
      </c>
      <c r="GM55" s="7">
        <v>603.26185634789204</v>
      </c>
      <c r="GN55" s="6"/>
      <c r="GO55" s="6"/>
      <c r="GP55" s="6"/>
      <c r="GQ55" s="6"/>
      <c r="GR55" s="6"/>
      <c r="GS55" s="6"/>
      <c r="GT55" s="6"/>
      <c r="GU55" s="7">
        <v>12650.026045664399</v>
      </c>
      <c r="GV55" s="6"/>
      <c r="GW55" s="9">
        <v>49.5</v>
      </c>
    </row>
    <row r="56" spans="1:205" ht="12.75" customHeight="1" x14ac:dyDescent="0.25">
      <c r="A56" s="38"/>
      <c r="B56" s="61" t="s">
        <v>335</v>
      </c>
      <c r="C56" s="62"/>
      <c r="D56" s="5" t="s">
        <v>340</v>
      </c>
      <c r="E56" s="35" t="s">
        <v>373</v>
      </c>
      <c r="F56" s="35"/>
      <c r="G56" s="35"/>
      <c r="H56" s="35"/>
      <c r="I56" s="35"/>
      <c r="J56" s="35"/>
      <c r="K56" s="35"/>
      <c r="L56" s="35" t="s">
        <v>373</v>
      </c>
      <c r="M56" s="35"/>
      <c r="N56" s="17"/>
      <c r="O56" s="26"/>
      <c r="P56" s="26" t="e">
        <f>VLOOKUP(MID(D56,1,4),Complexeprogrammas!A:C,3,FALSE)</f>
        <v>#N/A</v>
      </c>
      <c r="Q56" s="26"/>
      <c r="R56" s="35" t="s">
        <v>373</v>
      </c>
      <c r="S56" s="26"/>
      <c r="T56" s="26" t="e">
        <f>VLOOKUP(D56,Retribueerbaar!C:E,3,FALSE)</f>
        <v>#N/A</v>
      </c>
      <c r="U56" s="26"/>
      <c r="V56" s="26"/>
      <c r="W56" s="26"/>
      <c r="X56" s="26"/>
      <c r="Y56" s="26" t="e">
        <f>VLOOKUP($D56,'Aantal per systeem'!$C$5:$F$200,2,FALSE)</f>
        <v>#N/A</v>
      </c>
      <c r="Z56" s="26" t="e">
        <f>VLOOKUP($D56,'Aantal per systeem'!$C$5:$F$200,3,FALSE)</f>
        <v>#N/A</v>
      </c>
      <c r="AA56" s="26" t="e">
        <f>VLOOKUP($D56,'Aantal per systeem'!$C$5:$F$200,4,FALSE)</f>
        <v>#N/A</v>
      </c>
      <c r="AB56" s="26"/>
      <c r="AC56" s="26"/>
      <c r="AD56" s="25">
        <f t="shared" si="9"/>
        <v>3.6428571428571401</v>
      </c>
      <c r="AE56" s="25">
        <f t="shared" si="10"/>
        <v>14.120018975332099</v>
      </c>
      <c r="AF56" s="25">
        <f t="shared" si="11"/>
        <v>103.5078125</v>
      </c>
      <c r="AG56" s="17"/>
      <c r="AH56" s="17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7">
        <v>3.6428571428571401</v>
      </c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7">
        <v>14.120018975332099</v>
      </c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7">
        <v>18.5</v>
      </c>
      <c r="FK56" s="6"/>
      <c r="FL56" s="6"/>
      <c r="FM56" s="7">
        <v>0.75</v>
      </c>
      <c r="FN56" s="6"/>
      <c r="FO56" s="7">
        <v>1.0078125</v>
      </c>
      <c r="FP56" s="6"/>
      <c r="FQ56" s="6"/>
      <c r="FR56" s="7">
        <v>19</v>
      </c>
      <c r="FS56" s="6"/>
      <c r="FT56" s="6"/>
      <c r="FU56" s="6"/>
      <c r="FV56" s="7">
        <v>1.75</v>
      </c>
      <c r="FW56" s="6"/>
      <c r="FX56" s="6"/>
      <c r="FY56" s="7">
        <v>58.5</v>
      </c>
      <c r="FZ56" s="6"/>
      <c r="GA56" s="6"/>
      <c r="GB56" s="6"/>
      <c r="GC56" s="7">
        <v>0.5</v>
      </c>
      <c r="GD56" s="6"/>
      <c r="GE56" s="6"/>
      <c r="GF56" s="6"/>
      <c r="GG56" s="6"/>
      <c r="GH56" s="6"/>
      <c r="GI56" s="6"/>
      <c r="GJ56" s="7">
        <v>3.5</v>
      </c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8"/>
    </row>
    <row r="57" spans="1:205" ht="12.75" customHeight="1" x14ac:dyDescent="0.25">
      <c r="A57" s="38"/>
      <c r="B57" s="61" t="s">
        <v>335</v>
      </c>
      <c r="C57" s="62"/>
      <c r="D57" s="5" t="s">
        <v>341</v>
      </c>
      <c r="E57" s="35" t="s">
        <v>373</v>
      </c>
      <c r="F57" s="35"/>
      <c r="G57" s="35"/>
      <c r="H57" s="35"/>
      <c r="I57" s="35"/>
      <c r="J57" s="35"/>
      <c r="K57" s="35"/>
      <c r="L57" s="35" t="s">
        <v>373</v>
      </c>
      <c r="M57" s="35"/>
      <c r="N57" s="17"/>
      <c r="O57" s="26"/>
      <c r="P57" s="26">
        <f>VLOOKUP(MID(D57,1,4),Complexeprogrammas!A:C,3,FALSE)</f>
        <v>1</v>
      </c>
      <c r="Q57" s="26"/>
      <c r="R57" s="35" t="s">
        <v>373</v>
      </c>
      <c r="S57" s="26"/>
      <c r="T57" s="26" t="e">
        <f>VLOOKUP(D57,Retribueerbaar!C:E,3,FALSE)</f>
        <v>#N/A</v>
      </c>
      <c r="U57" s="26"/>
      <c r="V57" s="26"/>
      <c r="W57" s="26"/>
      <c r="X57" s="26"/>
      <c r="Y57" s="26" t="e">
        <f>VLOOKUP($D57,'Aantal per systeem'!$C$5:$F$200,2,FALSE)</f>
        <v>#N/A</v>
      </c>
      <c r="Z57" s="26" t="e">
        <f>VLOOKUP($D57,'Aantal per systeem'!$C$5:$F$200,3,FALSE)</f>
        <v>#N/A</v>
      </c>
      <c r="AA57" s="26" t="e">
        <f>VLOOKUP($D57,'Aantal per systeem'!$C$5:$F$200,4,FALSE)</f>
        <v>#N/A</v>
      </c>
      <c r="AB57" s="26"/>
      <c r="AC57" s="26"/>
      <c r="AD57" s="25">
        <f t="shared" si="9"/>
        <v>0</v>
      </c>
      <c r="AE57" s="25">
        <f t="shared" si="10"/>
        <v>37.877690307794715</v>
      </c>
      <c r="AF57" s="25">
        <f t="shared" si="11"/>
        <v>1.609851567814953</v>
      </c>
      <c r="AG57" s="17"/>
      <c r="AH57" s="17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7">
        <v>0.65</v>
      </c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7">
        <v>2.9249999999999998</v>
      </c>
      <c r="DM57" s="6"/>
      <c r="DN57" s="6"/>
      <c r="DO57" s="6"/>
      <c r="DP57" s="6"/>
      <c r="DQ57" s="6"/>
      <c r="DR57" s="7">
        <v>5.75</v>
      </c>
      <c r="DS57" s="7">
        <v>0.97499999999999998</v>
      </c>
      <c r="DT57" s="7">
        <v>0.97499999999999998</v>
      </c>
      <c r="DU57" s="7">
        <v>1.9783040488922801</v>
      </c>
      <c r="DV57" s="7">
        <v>1.075</v>
      </c>
      <c r="DW57" s="6"/>
      <c r="DX57" s="6"/>
      <c r="DY57" s="6"/>
      <c r="DZ57" s="6"/>
      <c r="EA57" s="7">
        <v>0.6</v>
      </c>
      <c r="EB57" s="7">
        <v>1.53724340175953</v>
      </c>
      <c r="EC57" s="6"/>
      <c r="ED57" s="6"/>
      <c r="EE57" s="7">
        <v>19.262142857142901</v>
      </c>
      <c r="EF57" s="6"/>
      <c r="EG57" s="7">
        <v>0.2</v>
      </c>
      <c r="EH57" s="6"/>
      <c r="EI57" s="6"/>
      <c r="EJ57" s="7">
        <v>0.25</v>
      </c>
      <c r="EK57" s="6"/>
      <c r="EL57" s="6"/>
      <c r="EM57" s="6"/>
      <c r="EN57" s="7">
        <v>2.35</v>
      </c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7">
        <v>0.91941678520625802</v>
      </c>
      <c r="GF57" s="6"/>
      <c r="GG57" s="6"/>
      <c r="GH57" s="6"/>
      <c r="GI57" s="6"/>
      <c r="GJ57" s="6"/>
      <c r="GK57" s="6"/>
      <c r="GL57" s="6"/>
      <c r="GM57" s="6"/>
      <c r="GN57" s="6"/>
      <c r="GO57" s="7">
        <v>0.69043478260869495</v>
      </c>
      <c r="GP57" s="6"/>
      <c r="GQ57" s="6"/>
      <c r="GR57" s="6"/>
      <c r="GS57" s="6"/>
      <c r="GT57" s="6"/>
      <c r="GU57" s="6"/>
      <c r="GV57" s="6"/>
      <c r="GW57" s="8"/>
    </row>
    <row r="58" spans="1:205" ht="12.75" customHeight="1" x14ac:dyDescent="0.25">
      <c r="A58" s="38"/>
      <c r="B58" s="61" t="s">
        <v>335</v>
      </c>
      <c r="C58" s="62"/>
      <c r="D58" s="5" t="s">
        <v>342</v>
      </c>
      <c r="E58" s="35" t="s">
        <v>373</v>
      </c>
      <c r="F58" s="35"/>
      <c r="G58" s="35"/>
      <c r="H58" s="35"/>
      <c r="I58" s="35"/>
      <c r="J58" s="35"/>
      <c r="K58" s="35"/>
      <c r="L58" s="35" t="s">
        <v>373</v>
      </c>
      <c r="M58" s="35"/>
      <c r="N58" s="17"/>
      <c r="O58" s="26"/>
      <c r="P58" s="26">
        <f>VLOOKUP(MID(D58,1,4),Complexeprogrammas!A:C,3,FALSE)</f>
        <v>1</v>
      </c>
      <c r="Q58" s="26"/>
      <c r="R58" s="35" t="s">
        <v>373</v>
      </c>
      <c r="S58" s="26"/>
      <c r="T58" s="26" t="e">
        <f>VLOOKUP(D58,Retribueerbaar!C:E,3,FALSE)</f>
        <v>#N/A</v>
      </c>
      <c r="U58" s="26"/>
      <c r="V58" s="26"/>
      <c r="W58" s="26"/>
      <c r="X58" s="26"/>
      <c r="Y58" s="26">
        <f>VLOOKUP($D58,'Aantal per systeem'!$C$5:$F$200,2,FALSE)</f>
        <v>0</v>
      </c>
      <c r="Z58" s="26">
        <f>VLOOKUP($D58,'Aantal per systeem'!$C$5:$F$200,3,FALSE)</f>
        <v>0</v>
      </c>
      <c r="AA58" s="26">
        <f>VLOOKUP($D58,'Aantal per systeem'!$C$5:$F$200,4,FALSE)</f>
        <v>1</v>
      </c>
      <c r="AB58" s="26"/>
      <c r="AC58" s="26"/>
      <c r="AD58" s="25">
        <f t="shared" si="9"/>
        <v>0</v>
      </c>
      <c r="AE58" s="25">
        <f t="shared" si="10"/>
        <v>957.50853839645629</v>
      </c>
      <c r="AF58" s="25">
        <f t="shared" si="11"/>
        <v>0</v>
      </c>
      <c r="AG58" s="17"/>
      <c r="AH58" s="17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7">
        <v>0.435999999999999</v>
      </c>
      <c r="DC58" s="6"/>
      <c r="DD58" s="6"/>
      <c r="DE58" s="6"/>
      <c r="DF58" s="6"/>
      <c r="DG58" s="6"/>
      <c r="DH58" s="6"/>
      <c r="DI58" s="6"/>
      <c r="DJ58" s="6"/>
      <c r="DK58" s="6"/>
      <c r="DL58" s="7">
        <v>273.32411040935602</v>
      </c>
      <c r="DM58" s="7">
        <v>261.09591178862399</v>
      </c>
      <c r="DN58" s="7">
        <v>43.055</v>
      </c>
      <c r="DO58" s="7">
        <v>14.715</v>
      </c>
      <c r="DP58" s="7">
        <v>1.24</v>
      </c>
      <c r="DQ58" s="7">
        <v>8.0660000000000007</v>
      </c>
      <c r="DR58" s="7">
        <v>25.067</v>
      </c>
      <c r="DS58" s="6"/>
      <c r="DT58" s="7">
        <v>1.0900000000000001</v>
      </c>
      <c r="DU58" s="7">
        <v>78.813319305109303</v>
      </c>
      <c r="DV58" s="7">
        <v>0.6976</v>
      </c>
      <c r="DW58" s="7">
        <v>12.581223529411799</v>
      </c>
      <c r="DX58" s="7">
        <v>5.9201550492610799</v>
      </c>
      <c r="DY58" s="7">
        <v>42.862233059507098</v>
      </c>
      <c r="DZ58" s="7">
        <v>4.2263080597563301</v>
      </c>
      <c r="EA58" s="7">
        <v>49.340666666666699</v>
      </c>
      <c r="EB58" s="7">
        <v>66.477745343448007</v>
      </c>
      <c r="EC58" s="7">
        <v>8.0150000000000006</v>
      </c>
      <c r="ED58" s="7">
        <v>12.7810343915344</v>
      </c>
      <c r="EE58" s="7">
        <v>47.704230793781697</v>
      </c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8"/>
    </row>
    <row r="59" spans="1:205" ht="12.75" customHeight="1" x14ac:dyDescent="0.25">
      <c r="A59" s="38"/>
      <c r="B59" s="61" t="s">
        <v>335</v>
      </c>
      <c r="C59" s="62"/>
      <c r="D59" s="5" t="s">
        <v>343</v>
      </c>
      <c r="E59" s="35" t="s">
        <v>373</v>
      </c>
      <c r="F59" s="35"/>
      <c r="G59" s="35"/>
      <c r="H59" s="35"/>
      <c r="I59" s="35"/>
      <c r="J59" s="35"/>
      <c r="K59" s="35"/>
      <c r="L59" s="35" t="s">
        <v>373</v>
      </c>
      <c r="M59" s="35"/>
      <c r="N59" s="17"/>
      <c r="O59" s="26"/>
      <c r="P59" s="26">
        <f>VLOOKUP(MID(D59,1,4),Complexeprogrammas!A:C,3,FALSE)</f>
        <v>1</v>
      </c>
      <c r="Q59" s="26"/>
      <c r="R59" s="35" t="s">
        <v>373</v>
      </c>
      <c r="S59" s="26"/>
      <c r="T59" s="26">
        <f>VLOOKUP(D59,Retribueerbaar!C:E,3,FALSE)</f>
        <v>132932.636984101</v>
      </c>
      <c r="U59" s="26" t="s">
        <v>373</v>
      </c>
      <c r="V59" s="26"/>
      <c r="W59" s="26"/>
      <c r="X59" s="26"/>
      <c r="Y59" s="26">
        <f>VLOOKUP($D59,'Aantal per systeem'!$C$5:$F$200,2,FALSE)</f>
        <v>0</v>
      </c>
      <c r="Z59" s="26">
        <f>VLOOKUP($D59,'Aantal per systeem'!$C$5:$F$200,3,FALSE)</f>
        <v>18</v>
      </c>
      <c r="AA59" s="26">
        <f>VLOOKUP($D59,'Aantal per systeem'!$C$5:$F$200,4,FALSE)</f>
        <v>39710</v>
      </c>
      <c r="AB59" s="26"/>
      <c r="AC59" s="26"/>
      <c r="AD59" s="25">
        <f t="shared" si="9"/>
        <v>286.65193897834399</v>
      </c>
      <c r="AE59" s="25">
        <f t="shared" si="10"/>
        <v>231.13749999999999</v>
      </c>
      <c r="AF59" s="25">
        <f t="shared" si="11"/>
        <v>131808.27363812056</v>
      </c>
      <c r="AG59" s="17"/>
      <c r="AH59" s="17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7">
        <v>1.5654545454545501</v>
      </c>
      <c r="BC59" s="7">
        <v>0.56818181818181801</v>
      </c>
      <c r="BD59" s="6"/>
      <c r="BE59" s="6"/>
      <c r="BF59" s="6"/>
      <c r="BG59" s="6"/>
      <c r="BH59" s="6"/>
      <c r="BI59" s="7">
        <v>13.94</v>
      </c>
      <c r="BJ59" s="7">
        <v>29.466398268398301</v>
      </c>
      <c r="BK59" s="7">
        <v>24.702500000000001</v>
      </c>
      <c r="BL59" s="7">
        <v>10.5426933830382</v>
      </c>
      <c r="BM59" s="7">
        <v>22.240590062111799</v>
      </c>
      <c r="BN59" s="6"/>
      <c r="BO59" s="6"/>
      <c r="BP59" s="6"/>
      <c r="BQ59" s="6"/>
      <c r="BR59" s="6"/>
      <c r="BS59" s="7">
        <v>77.187269101366695</v>
      </c>
      <c r="BT59" s="7">
        <v>3.4776785714285698</v>
      </c>
      <c r="BU59" s="6"/>
      <c r="BV59" s="7">
        <v>102.961173228364</v>
      </c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7">
        <v>41.512500000000003</v>
      </c>
      <c r="CK59" s="6"/>
      <c r="CL59" s="7">
        <v>2.7675000000000001</v>
      </c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7">
        <v>3.1775000000000002</v>
      </c>
      <c r="DX59" s="6"/>
      <c r="DY59" s="6"/>
      <c r="DZ59" s="6"/>
      <c r="EA59" s="6"/>
      <c r="EB59" s="6"/>
      <c r="EC59" s="6"/>
      <c r="ED59" s="6"/>
      <c r="EE59" s="6"/>
      <c r="EF59" s="6"/>
      <c r="EG59" s="7">
        <v>3.28</v>
      </c>
      <c r="EH59" s="6"/>
      <c r="EI59" s="6"/>
      <c r="EJ59" s="7">
        <v>4.3049999999999997</v>
      </c>
      <c r="EK59" s="6"/>
      <c r="EL59" s="7">
        <v>85.894999999999996</v>
      </c>
      <c r="EM59" s="7">
        <v>134.47999999999999</v>
      </c>
      <c r="EN59" s="6"/>
      <c r="EO59" s="6"/>
      <c r="EP59" s="6"/>
      <c r="EQ59" s="6"/>
      <c r="ER59" s="6"/>
      <c r="ES59" s="7">
        <v>305.96981666279203</v>
      </c>
      <c r="ET59" s="6"/>
      <c r="EU59" s="6"/>
      <c r="EV59" s="6"/>
      <c r="EW59" s="6"/>
      <c r="EX59" s="7">
        <v>256.32409033893902</v>
      </c>
      <c r="EY59" s="7">
        <v>10.8184090909091</v>
      </c>
      <c r="EZ59" s="7">
        <v>281.09706406003897</v>
      </c>
      <c r="FA59" s="6"/>
      <c r="FB59" s="7">
        <v>13.263500000000001</v>
      </c>
      <c r="FC59" s="7">
        <v>3.28</v>
      </c>
      <c r="FD59" s="6"/>
      <c r="FE59" s="7">
        <v>336.259257291258</v>
      </c>
      <c r="FF59" s="7">
        <v>663.10523378880998</v>
      </c>
      <c r="FG59" s="7">
        <v>6540.2289989729297</v>
      </c>
      <c r="FH59" s="7">
        <v>471.483917304415</v>
      </c>
      <c r="FI59" s="7">
        <v>562.49274513775799</v>
      </c>
      <c r="FJ59" s="7">
        <v>6804.3634801018898</v>
      </c>
      <c r="FK59" s="7">
        <v>722.83905991243205</v>
      </c>
      <c r="FL59" s="7">
        <v>684.22134112165099</v>
      </c>
      <c r="FM59" s="7">
        <v>7830.7376825131396</v>
      </c>
      <c r="FN59" s="7">
        <v>535.982989018578</v>
      </c>
      <c r="FO59" s="7">
        <v>6937.8241080391799</v>
      </c>
      <c r="FP59" s="7">
        <v>5399.8578675254103</v>
      </c>
      <c r="FQ59" s="7">
        <v>1093.8627564860201</v>
      </c>
      <c r="FR59" s="7">
        <v>6362.5155630634099</v>
      </c>
      <c r="FS59" s="7">
        <v>6819.39681468864</v>
      </c>
      <c r="FT59" s="7">
        <v>576.72540027058199</v>
      </c>
      <c r="FU59" s="7">
        <v>4432.6289235303602</v>
      </c>
      <c r="FV59" s="7">
        <v>1929.7602453069901</v>
      </c>
      <c r="FW59" s="7">
        <v>4426.61128852607</v>
      </c>
      <c r="FX59" s="7">
        <v>6113.6152657783296</v>
      </c>
      <c r="FY59" s="7">
        <v>3850.8349179820698</v>
      </c>
      <c r="FZ59" s="7">
        <v>2516.9803975213299</v>
      </c>
      <c r="GA59" s="7">
        <v>4565.3837855054999</v>
      </c>
      <c r="GB59" s="7">
        <v>4615.4238309475604</v>
      </c>
      <c r="GC59" s="7">
        <v>3156.8082100449301</v>
      </c>
      <c r="GD59" s="7">
        <v>6038.4952062410202</v>
      </c>
      <c r="GE59" s="7">
        <v>143.02531891849799</v>
      </c>
      <c r="GF59" s="7">
        <v>6736.1035742144804</v>
      </c>
      <c r="GG59" s="7">
        <v>3504.2145188333998</v>
      </c>
      <c r="GH59" s="7">
        <v>7348.2838483094501</v>
      </c>
      <c r="GI59" s="7">
        <v>7789.4985908544404</v>
      </c>
      <c r="GJ59" s="7">
        <v>6859.9033605192299</v>
      </c>
      <c r="GK59" s="7">
        <v>583.44108706497605</v>
      </c>
      <c r="GL59" s="7">
        <v>905.76648216543902</v>
      </c>
      <c r="GM59" s="7">
        <v>1060.2812304220299</v>
      </c>
      <c r="GN59" s="7">
        <v>1649.69554224692</v>
      </c>
      <c r="GO59" s="7">
        <v>281.35425198019698</v>
      </c>
      <c r="GP59" s="7">
        <v>7.7989130434782599</v>
      </c>
      <c r="GQ59" s="7">
        <v>66.662499999999994</v>
      </c>
      <c r="GR59" s="7">
        <v>12.71</v>
      </c>
      <c r="GS59" s="6"/>
      <c r="GT59" s="7">
        <v>360.26499999999999</v>
      </c>
      <c r="GU59" s="7">
        <v>202.371159776827</v>
      </c>
      <c r="GV59" s="6"/>
      <c r="GW59" s="8"/>
    </row>
    <row r="60" spans="1:205" ht="12.75" customHeight="1" x14ac:dyDescent="0.25">
      <c r="A60" s="38"/>
      <c r="B60" s="61" t="s">
        <v>335</v>
      </c>
      <c r="C60" s="62"/>
      <c r="D60" s="5" t="s">
        <v>344</v>
      </c>
      <c r="E60" s="35" t="s">
        <v>373</v>
      </c>
      <c r="F60" s="35"/>
      <c r="G60" s="35"/>
      <c r="H60" s="35"/>
      <c r="I60" s="35"/>
      <c r="J60" s="35"/>
      <c r="K60" s="35"/>
      <c r="L60" s="35" t="s">
        <v>373</v>
      </c>
      <c r="M60" s="35"/>
      <c r="N60" s="17"/>
      <c r="O60" s="26"/>
      <c r="P60" s="26" t="e">
        <f>VLOOKUP(MID(D60,1,4),Complexeprogrammas!A:C,3,FALSE)</f>
        <v>#N/A</v>
      </c>
      <c r="Q60" s="26"/>
      <c r="R60" s="35" t="s">
        <v>373</v>
      </c>
      <c r="S60" s="26"/>
      <c r="T60" s="26">
        <f>VLOOKUP(D60,Retribueerbaar!C:E,3,FALSE)</f>
        <v>7466.60081958518</v>
      </c>
      <c r="U60" s="26"/>
      <c r="V60" s="26"/>
      <c r="W60" s="26"/>
      <c r="X60" s="26"/>
      <c r="Y60" s="26">
        <f>VLOOKUP($D60,'Aantal per systeem'!$C$5:$F$200,2,FALSE)</f>
        <v>0</v>
      </c>
      <c r="Z60" s="26">
        <f>VLOOKUP($D60,'Aantal per systeem'!$C$5:$F$200,3,FALSE)</f>
        <v>0</v>
      </c>
      <c r="AA60" s="26">
        <f>VLOOKUP($D60,'Aantal per systeem'!$C$5:$F$200,4,FALSE)</f>
        <v>1614</v>
      </c>
      <c r="AB60" s="26"/>
      <c r="AC60" s="26"/>
      <c r="AD60" s="25">
        <f t="shared" si="9"/>
        <v>189.19903728269699</v>
      </c>
      <c r="AE60" s="25">
        <f t="shared" si="10"/>
        <v>7234.4686769357477</v>
      </c>
      <c r="AF60" s="25">
        <f t="shared" si="11"/>
        <v>42.933105366737529</v>
      </c>
      <c r="AG60" s="17"/>
      <c r="AH60" s="17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7">
        <v>7.25</v>
      </c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7">
        <v>181.94903728269699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7">
        <v>14</v>
      </c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7">
        <v>19</v>
      </c>
      <c r="DX60" s="7">
        <v>17.25</v>
      </c>
      <c r="DY60" s="6"/>
      <c r="DZ60" s="6"/>
      <c r="EA60" s="7">
        <v>2408.9174630375701</v>
      </c>
      <c r="EB60" s="7">
        <v>48.072919254658402</v>
      </c>
      <c r="EC60" s="7">
        <v>2466.8714544929298</v>
      </c>
      <c r="ED60" s="6"/>
      <c r="EE60" s="7">
        <v>2260.35684015059</v>
      </c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7">
        <v>0.483333333333333</v>
      </c>
      <c r="FL60" s="7">
        <v>23.6311715549353</v>
      </c>
      <c r="FM60" s="7">
        <v>0.45454545454545497</v>
      </c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7">
        <v>2.625</v>
      </c>
      <c r="GB60" s="6"/>
      <c r="GC60" s="6"/>
      <c r="GD60" s="6"/>
      <c r="GE60" s="6"/>
      <c r="GF60" s="7">
        <v>3.7026515151515098</v>
      </c>
      <c r="GG60" s="6"/>
      <c r="GH60" s="6"/>
      <c r="GI60" s="6"/>
      <c r="GJ60" s="6"/>
      <c r="GK60" s="7">
        <v>4.75</v>
      </c>
      <c r="GL60" s="7">
        <v>2.28571428571429</v>
      </c>
      <c r="GM60" s="7">
        <v>1.86973684210526</v>
      </c>
      <c r="GN60" s="6"/>
      <c r="GO60" s="6"/>
      <c r="GP60" s="7">
        <v>3.13095238095238</v>
      </c>
      <c r="GQ60" s="6"/>
      <c r="GR60" s="6"/>
      <c r="GS60" s="6"/>
      <c r="GT60" s="6"/>
      <c r="GU60" s="6"/>
      <c r="GV60" s="6"/>
      <c r="GW60" s="8"/>
    </row>
    <row r="61" spans="1:205" ht="12.75" customHeight="1" x14ac:dyDescent="0.25">
      <c r="A61" s="38"/>
      <c r="B61" s="61" t="s">
        <v>335</v>
      </c>
      <c r="C61" s="62"/>
      <c r="D61" s="5" t="s">
        <v>345</v>
      </c>
      <c r="E61" s="35" t="s">
        <v>373</v>
      </c>
      <c r="F61" s="35"/>
      <c r="G61" s="35"/>
      <c r="H61" s="35"/>
      <c r="I61" s="35"/>
      <c r="J61" s="35"/>
      <c r="K61" s="35"/>
      <c r="L61" s="35" t="s">
        <v>373</v>
      </c>
      <c r="M61" s="35"/>
      <c r="N61" s="17"/>
      <c r="O61" s="26"/>
      <c r="P61" s="26" t="e">
        <f>VLOOKUP(MID(D61,1,4),Complexeprogrammas!A:C,3,FALSE)</f>
        <v>#N/A</v>
      </c>
      <c r="Q61" s="26"/>
      <c r="R61" s="35" t="s">
        <v>373</v>
      </c>
      <c r="S61" s="26"/>
      <c r="T61" s="26">
        <f>VLOOKUP(D61,Retribueerbaar!C:E,3,FALSE)</f>
        <v>7613.2605345231204</v>
      </c>
      <c r="U61" s="26"/>
      <c r="V61" s="26"/>
      <c r="W61" s="26"/>
      <c r="X61" s="26"/>
      <c r="Y61" s="26" t="e">
        <f>VLOOKUP($D61,'Aantal per systeem'!$C$5:$F$200,2,FALSE)</f>
        <v>#N/A</v>
      </c>
      <c r="Z61" s="26" t="e">
        <f>VLOOKUP($D61,'Aantal per systeem'!$C$5:$F$200,3,FALSE)</f>
        <v>#N/A</v>
      </c>
      <c r="AA61" s="26" t="e">
        <f>VLOOKUP($D61,'Aantal per systeem'!$C$5:$F$200,4,FALSE)</f>
        <v>#N/A</v>
      </c>
      <c r="AB61" s="26"/>
      <c r="AC61" s="26"/>
      <c r="AD61" s="25">
        <f t="shared" si="9"/>
        <v>0</v>
      </c>
      <c r="AE61" s="25">
        <f t="shared" si="10"/>
        <v>0</v>
      </c>
      <c r="AF61" s="25">
        <f t="shared" si="11"/>
        <v>7613.2605345231168</v>
      </c>
      <c r="AG61" s="17"/>
      <c r="AH61" s="17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7">
        <v>362.13476140717501</v>
      </c>
      <c r="FG61" s="7">
        <v>536.17205852166205</v>
      </c>
      <c r="FH61" s="6"/>
      <c r="FI61" s="7">
        <v>399.82986519005999</v>
      </c>
      <c r="FJ61" s="6"/>
      <c r="FK61" s="6"/>
      <c r="FL61" s="7">
        <v>78.603594771241802</v>
      </c>
      <c r="FM61" s="7">
        <v>174.95914369450799</v>
      </c>
      <c r="FN61" s="6"/>
      <c r="FO61" s="7">
        <v>258.054180258732</v>
      </c>
      <c r="FP61" s="7">
        <v>180.72043488721599</v>
      </c>
      <c r="FQ61" s="6"/>
      <c r="FR61" s="7">
        <v>180.07479807107001</v>
      </c>
      <c r="FS61" s="7">
        <v>473.42668781789399</v>
      </c>
      <c r="FT61" s="6"/>
      <c r="FU61" s="7">
        <v>363.79074919910897</v>
      </c>
      <c r="FV61" s="7">
        <v>11.043210620796801</v>
      </c>
      <c r="FW61" s="6"/>
      <c r="FX61" s="7">
        <v>135.22194049435001</v>
      </c>
      <c r="FY61" s="7">
        <v>182.463860175679</v>
      </c>
      <c r="FZ61" s="6"/>
      <c r="GA61" s="7">
        <v>157.59128080669899</v>
      </c>
      <c r="GB61" s="6"/>
      <c r="GC61" s="7">
        <v>411.11267125382602</v>
      </c>
      <c r="GD61" s="7">
        <v>303.04316916541597</v>
      </c>
      <c r="GE61" s="6"/>
      <c r="GF61" s="7">
        <v>13.4583333333333</v>
      </c>
      <c r="GG61" s="7">
        <v>6.5</v>
      </c>
      <c r="GH61" s="7">
        <v>232.53788326173699</v>
      </c>
      <c r="GI61" s="7">
        <v>1052.56432970062</v>
      </c>
      <c r="GJ61" s="7">
        <v>222.84278927258299</v>
      </c>
      <c r="GK61" s="7">
        <v>800.77777532759205</v>
      </c>
      <c r="GL61" s="7">
        <v>872.582153292577</v>
      </c>
      <c r="GM61" s="7">
        <v>155.70544581573901</v>
      </c>
      <c r="GN61" s="7">
        <v>48.049418183499498</v>
      </c>
      <c r="GO61" s="6"/>
      <c r="GP61" s="6"/>
      <c r="GQ61" s="6"/>
      <c r="GR61" s="6"/>
      <c r="GS61" s="6"/>
      <c r="GT61" s="6"/>
      <c r="GU61" s="6"/>
      <c r="GV61" s="6"/>
      <c r="GW61" s="8"/>
    </row>
    <row r="62" spans="1:205" ht="12.75" customHeight="1" x14ac:dyDescent="0.25">
      <c r="A62" s="38"/>
      <c r="B62" s="61" t="s">
        <v>335</v>
      </c>
      <c r="C62" s="62"/>
      <c r="D62" s="5" t="s">
        <v>346</v>
      </c>
      <c r="E62" s="35" t="s">
        <v>373</v>
      </c>
      <c r="F62" s="35"/>
      <c r="G62" s="35"/>
      <c r="H62" s="35"/>
      <c r="I62" s="35"/>
      <c r="J62" s="35"/>
      <c r="K62" s="35"/>
      <c r="L62" s="35" t="s">
        <v>373</v>
      </c>
      <c r="M62" s="35"/>
      <c r="N62" s="17"/>
      <c r="O62" s="26"/>
      <c r="P62" s="26">
        <f>VLOOKUP(MID(D62,1,4),Complexeprogrammas!A:C,3,FALSE)</f>
        <v>1</v>
      </c>
      <c r="Q62" s="26"/>
      <c r="R62" s="35" t="s">
        <v>373</v>
      </c>
      <c r="S62" s="26"/>
      <c r="T62" s="26">
        <f>VLOOKUP(D62,Retribueerbaar!C:E,3,FALSE)</f>
        <v>71792.613411405706</v>
      </c>
      <c r="U62" s="26" t="s">
        <v>373</v>
      </c>
      <c r="V62" s="26"/>
      <c r="W62" s="26"/>
      <c r="X62" s="26"/>
      <c r="Y62" s="26">
        <f>VLOOKUP($D62,'Aantal per systeem'!$C$5:$F$200,2,FALSE)</f>
        <v>0</v>
      </c>
      <c r="Z62" s="26">
        <f>VLOOKUP($D62,'Aantal per systeem'!$C$5:$F$200,3,FALSE)</f>
        <v>12</v>
      </c>
      <c r="AA62" s="26">
        <f>VLOOKUP($D62,'Aantal per systeem'!$C$5:$F$200,4,FALSE)</f>
        <v>8834</v>
      </c>
      <c r="AB62" s="26"/>
      <c r="AC62" s="26"/>
      <c r="AD62" s="25">
        <f t="shared" si="9"/>
        <v>89.328089722828381</v>
      </c>
      <c r="AE62" s="25">
        <f t="shared" si="10"/>
        <v>112.75</v>
      </c>
      <c r="AF62" s="25">
        <f t="shared" si="11"/>
        <v>71428.100245595982</v>
      </c>
      <c r="AG62" s="17"/>
      <c r="AH62" s="17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7">
        <v>0.763636363636364</v>
      </c>
      <c r="BC62" s="6"/>
      <c r="BD62" s="6"/>
      <c r="BE62" s="6"/>
      <c r="BF62" s="6"/>
      <c r="BG62" s="6"/>
      <c r="BH62" s="6"/>
      <c r="BI62" s="7">
        <v>6.8</v>
      </c>
      <c r="BJ62" s="7">
        <v>14.3738528138528</v>
      </c>
      <c r="BK62" s="7">
        <v>12.05</v>
      </c>
      <c r="BL62" s="7">
        <v>5.1427772600186401</v>
      </c>
      <c r="BM62" s="7">
        <v>10.849068322981401</v>
      </c>
      <c r="BN62" s="6"/>
      <c r="BO62" s="6"/>
      <c r="BP62" s="6"/>
      <c r="BQ62" s="6"/>
      <c r="BR62" s="6"/>
      <c r="BS62" s="7">
        <v>37.652326390910602</v>
      </c>
      <c r="BT62" s="7">
        <v>1.6964285714285701</v>
      </c>
      <c r="BU62" s="6"/>
      <c r="BV62" s="6"/>
      <c r="BW62" s="6"/>
      <c r="BX62" s="6"/>
      <c r="BY62" s="6"/>
      <c r="BZ62" s="6"/>
      <c r="CA62" s="6"/>
      <c r="CB62" s="6"/>
      <c r="CC62" s="6"/>
      <c r="CD62" s="7">
        <v>1.25</v>
      </c>
      <c r="CE62" s="6"/>
      <c r="CF62" s="6"/>
      <c r="CG62" s="6"/>
      <c r="CH62" s="6"/>
      <c r="CI62" s="6"/>
      <c r="CJ62" s="7">
        <v>20.25</v>
      </c>
      <c r="CK62" s="6"/>
      <c r="CL62" s="7">
        <v>1.35</v>
      </c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7">
        <v>1.55</v>
      </c>
      <c r="DX62" s="6"/>
      <c r="DY62" s="6"/>
      <c r="DZ62" s="6"/>
      <c r="EA62" s="6"/>
      <c r="EB62" s="6"/>
      <c r="EC62" s="6"/>
      <c r="ED62" s="6"/>
      <c r="EE62" s="6"/>
      <c r="EF62" s="6"/>
      <c r="EG62" s="7">
        <v>1.6</v>
      </c>
      <c r="EH62" s="6"/>
      <c r="EI62" s="6"/>
      <c r="EJ62" s="7">
        <v>2.1</v>
      </c>
      <c r="EK62" s="6"/>
      <c r="EL62" s="7">
        <v>41.9</v>
      </c>
      <c r="EM62" s="7">
        <v>65.599999999999994</v>
      </c>
      <c r="EN62" s="6"/>
      <c r="EO62" s="6"/>
      <c r="EP62" s="6"/>
      <c r="EQ62" s="6"/>
      <c r="ER62" s="6"/>
      <c r="ES62" s="7">
        <v>138.20382608695701</v>
      </c>
      <c r="ET62" s="6"/>
      <c r="EU62" s="6"/>
      <c r="EV62" s="6"/>
      <c r="EW62" s="6"/>
      <c r="EX62" s="7">
        <v>1.3812500000000001</v>
      </c>
      <c r="EY62" s="7">
        <v>5.27727272727273</v>
      </c>
      <c r="EZ62" s="7">
        <v>24.336016176803302</v>
      </c>
      <c r="FA62" s="6"/>
      <c r="FB62" s="7">
        <v>14.47</v>
      </c>
      <c r="FC62" s="7">
        <v>1.6</v>
      </c>
      <c r="FD62" s="6"/>
      <c r="FE62" s="7">
        <v>84.229801526402497</v>
      </c>
      <c r="FF62" s="7">
        <v>7707.0282928899096</v>
      </c>
      <c r="FG62" s="7">
        <v>228.73428900334099</v>
      </c>
      <c r="FH62" s="7">
        <v>436.79981828230302</v>
      </c>
      <c r="FI62" s="7">
        <v>6469.7651241466101</v>
      </c>
      <c r="FJ62" s="7">
        <v>225.435234538359</v>
      </c>
      <c r="FK62" s="7">
        <v>73.574237799753206</v>
      </c>
      <c r="FL62" s="7">
        <v>4114.0410871103504</v>
      </c>
      <c r="FM62" s="7">
        <v>313.473445166445</v>
      </c>
      <c r="FN62" s="7">
        <v>116.533642989767</v>
      </c>
      <c r="FO62" s="7">
        <v>157.78556336885799</v>
      </c>
      <c r="FP62" s="7">
        <v>303.430577627535</v>
      </c>
      <c r="FQ62" s="7">
        <v>71.0539540564086</v>
      </c>
      <c r="FR62" s="7">
        <v>306.03998622254699</v>
      </c>
      <c r="FS62" s="7">
        <v>624.60919412118801</v>
      </c>
      <c r="FT62" s="7">
        <v>110.60455141229301</v>
      </c>
      <c r="FU62" s="7">
        <v>115.44030729116</v>
      </c>
      <c r="FV62" s="7">
        <v>428.340503173966</v>
      </c>
      <c r="FW62" s="7">
        <v>234.269880329297</v>
      </c>
      <c r="FX62" s="7">
        <v>453.150774123936</v>
      </c>
      <c r="FY62" s="7">
        <v>273.96623963568999</v>
      </c>
      <c r="FZ62" s="7">
        <v>1208.9567849661</v>
      </c>
      <c r="GA62" s="7">
        <v>112.25000279663099</v>
      </c>
      <c r="GB62" s="7">
        <v>165.774867732237</v>
      </c>
      <c r="GC62" s="7">
        <v>345.79722428451498</v>
      </c>
      <c r="GD62" s="7">
        <v>175.90901171065701</v>
      </c>
      <c r="GE62" s="7">
        <v>69.768448252925893</v>
      </c>
      <c r="GF62" s="7">
        <v>529.64379170630696</v>
      </c>
      <c r="GG62" s="7">
        <v>74.995352995721007</v>
      </c>
      <c r="GH62" s="7">
        <v>138.778065570812</v>
      </c>
      <c r="GI62" s="7">
        <v>224.386974688674</v>
      </c>
      <c r="GJ62" s="7">
        <v>384.94643038025902</v>
      </c>
      <c r="GK62" s="7">
        <v>11666.1259579546</v>
      </c>
      <c r="GL62" s="7">
        <v>11812.244956443301</v>
      </c>
      <c r="GM62" s="7">
        <v>8170.50356446362</v>
      </c>
      <c r="GN62" s="7">
        <v>13132.0090425659</v>
      </c>
      <c r="GO62" s="7">
        <v>162.03000081704701</v>
      </c>
      <c r="GP62" s="7">
        <v>3.8043478260869601</v>
      </c>
      <c r="GQ62" s="7">
        <v>28.25</v>
      </c>
      <c r="GR62" s="7">
        <v>6.2</v>
      </c>
      <c r="GS62" s="6"/>
      <c r="GT62" s="7">
        <v>3.3</v>
      </c>
      <c r="GU62" s="7">
        <v>118.435626720404</v>
      </c>
      <c r="GV62" s="6"/>
      <c r="GW62" s="8"/>
    </row>
    <row r="63" spans="1:205" ht="12.75" customHeight="1" x14ac:dyDescent="0.25">
      <c r="A63" s="38"/>
      <c r="B63" s="61" t="s">
        <v>335</v>
      </c>
      <c r="C63" s="62"/>
      <c r="D63" s="5" t="s">
        <v>347</v>
      </c>
      <c r="E63" s="35" t="s">
        <v>373</v>
      </c>
      <c r="F63" s="35"/>
      <c r="G63" s="35"/>
      <c r="H63" s="35"/>
      <c r="I63" s="35"/>
      <c r="J63" s="35"/>
      <c r="K63" s="35"/>
      <c r="L63" s="35" t="s">
        <v>373</v>
      </c>
      <c r="M63" s="35"/>
      <c r="N63" s="17"/>
      <c r="O63" s="26"/>
      <c r="P63" s="26">
        <f>VLOOKUP(MID(D63,1,4),Complexeprogrammas!A:C,3,FALSE)</f>
        <v>1</v>
      </c>
      <c r="Q63" s="26" t="s">
        <v>373</v>
      </c>
      <c r="R63" s="35" t="s">
        <v>373</v>
      </c>
      <c r="S63" s="26"/>
      <c r="T63" s="26" t="e">
        <f>VLOOKUP(D63,Retribueerbaar!C:E,3,FALSE)</f>
        <v>#N/A</v>
      </c>
      <c r="U63" s="26"/>
      <c r="V63" s="26"/>
      <c r="W63" s="26"/>
      <c r="X63" s="26"/>
      <c r="Y63" s="26">
        <f>VLOOKUP($D63,'Aantal per systeem'!$C$5:$F$200,2,FALSE)</f>
        <v>0</v>
      </c>
      <c r="Z63" s="26">
        <f>VLOOKUP($D63,'Aantal per systeem'!$C$5:$F$200,3,FALSE)</f>
        <v>0</v>
      </c>
      <c r="AA63" s="26">
        <f>VLOOKUP($D63,'Aantal per systeem'!$C$5:$F$200,4,FALSE)</f>
        <v>635</v>
      </c>
      <c r="AB63" s="26"/>
      <c r="AC63" s="26"/>
      <c r="AD63" s="25">
        <f t="shared" si="9"/>
        <v>5.1666666666666599</v>
      </c>
      <c r="AE63" s="25">
        <f t="shared" si="10"/>
        <v>2633.5710388034367</v>
      </c>
      <c r="AF63" s="25">
        <f t="shared" si="11"/>
        <v>1.2</v>
      </c>
      <c r="AG63" s="17"/>
      <c r="AH63" s="17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7">
        <v>3.6666666666666599</v>
      </c>
      <c r="BM63" s="6"/>
      <c r="BN63" s="7">
        <v>1.5</v>
      </c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7">
        <v>90.0625</v>
      </c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7">
        <v>4</v>
      </c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7">
        <v>1.75</v>
      </c>
      <c r="DY63" s="6"/>
      <c r="DZ63" s="6"/>
      <c r="EA63" s="6"/>
      <c r="EB63" s="7">
        <v>204.75094167280599</v>
      </c>
      <c r="EC63" s="7">
        <v>17.25</v>
      </c>
      <c r="ED63" s="6"/>
      <c r="EE63" s="7">
        <v>12</v>
      </c>
      <c r="EF63" s="6"/>
      <c r="EG63" s="7">
        <v>898.79166666666697</v>
      </c>
      <c r="EH63" s="6"/>
      <c r="EI63" s="6"/>
      <c r="EJ63" s="7">
        <v>232.589193349754</v>
      </c>
      <c r="EK63" s="6"/>
      <c r="EL63" s="6"/>
      <c r="EM63" s="6"/>
      <c r="EN63" s="7">
        <v>1262.4392371142101</v>
      </c>
      <c r="EO63" s="6"/>
      <c r="EP63" s="7">
        <v>20.5</v>
      </c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7">
        <v>1.2</v>
      </c>
      <c r="GV63" s="6"/>
      <c r="GW63" s="8"/>
    </row>
    <row r="64" spans="1:205" ht="12.75" customHeight="1" x14ac:dyDescent="0.25">
      <c r="A64" s="38"/>
      <c r="B64" s="61" t="s">
        <v>335</v>
      </c>
      <c r="C64" s="62"/>
      <c r="D64" s="5" t="s">
        <v>348</v>
      </c>
      <c r="E64" s="35"/>
      <c r="F64" s="35"/>
      <c r="G64" s="35"/>
      <c r="H64" s="35"/>
      <c r="I64" s="35"/>
      <c r="J64" s="35" t="s">
        <v>373</v>
      </c>
      <c r="K64" s="35"/>
      <c r="L64" s="35" t="s">
        <v>373</v>
      </c>
      <c r="M64" s="35"/>
      <c r="N64" s="17"/>
      <c r="O64" s="26"/>
      <c r="P64" s="26">
        <f>VLOOKUP(MID(D64,1,4),Complexeprogrammas!A:C,3,FALSE)</f>
        <v>1</v>
      </c>
      <c r="Q64" s="26"/>
      <c r="R64" s="35" t="s">
        <v>373</v>
      </c>
      <c r="S64" s="26"/>
      <c r="T64" s="26" t="e">
        <f>VLOOKUP(D64,Retribueerbaar!C:E,3,FALSE)</f>
        <v>#N/A</v>
      </c>
      <c r="U64" s="26"/>
      <c r="V64" s="26"/>
      <c r="W64" s="26"/>
      <c r="X64" s="26"/>
      <c r="Y64" s="26">
        <f>VLOOKUP($D64,'Aantal per systeem'!$C$5:$F$200,2,FALSE)</f>
        <v>0</v>
      </c>
      <c r="Z64" s="26">
        <f>VLOOKUP($D64,'Aantal per systeem'!$C$5:$F$200,3,FALSE)</f>
        <v>0</v>
      </c>
      <c r="AA64" s="26">
        <f>VLOOKUP($D64,'Aantal per systeem'!$C$5:$F$200,4,FALSE)</f>
        <v>62</v>
      </c>
      <c r="AB64" s="26"/>
      <c r="AC64" s="26"/>
      <c r="AD64" s="25">
        <f t="shared" si="9"/>
        <v>0</v>
      </c>
      <c r="AE64" s="25">
        <f t="shared" si="10"/>
        <v>1540.6470015896145</v>
      </c>
      <c r="AF64" s="25">
        <f t="shared" si="11"/>
        <v>605.86787356059449</v>
      </c>
      <c r="AG64" s="17"/>
      <c r="AH64" s="17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7">
        <v>6.85</v>
      </c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7">
        <v>85.375249999999994</v>
      </c>
      <c r="DM64" s="7">
        <v>55.852489422729903</v>
      </c>
      <c r="DN64" s="7">
        <v>15.01</v>
      </c>
      <c r="DO64" s="7">
        <v>2.585</v>
      </c>
      <c r="DP64" s="7">
        <v>5.15</v>
      </c>
      <c r="DQ64" s="7">
        <v>2.5950000000000002</v>
      </c>
      <c r="DR64" s="7">
        <v>60.125</v>
      </c>
      <c r="DS64" s="7">
        <v>17.02</v>
      </c>
      <c r="DT64" s="7">
        <v>130.72</v>
      </c>
      <c r="DU64" s="7">
        <v>112.74012897387701</v>
      </c>
      <c r="DV64" s="7">
        <v>101.43833333333301</v>
      </c>
      <c r="DW64" s="7">
        <v>5.4638183914677096</v>
      </c>
      <c r="DX64" s="7">
        <v>13.435</v>
      </c>
      <c r="DY64" s="7">
        <v>13.4480884310337</v>
      </c>
      <c r="DZ64" s="7">
        <v>418.79794285164701</v>
      </c>
      <c r="EA64" s="7">
        <v>53.936332101748498</v>
      </c>
      <c r="EB64" s="7">
        <v>44.047640216450702</v>
      </c>
      <c r="EC64" s="7">
        <v>11.504465900383099</v>
      </c>
      <c r="ED64" s="7">
        <v>74.105662033754797</v>
      </c>
      <c r="EE64" s="7">
        <v>265.63184993318902</v>
      </c>
      <c r="EF64" s="6"/>
      <c r="EG64" s="7">
        <v>2.7650000000000001</v>
      </c>
      <c r="EH64" s="6"/>
      <c r="EI64" s="6"/>
      <c r="EJ64" s="7">
        <v>2.25</v>
      </c>
      <c r="EK64" s="6"/>
      <c r="EL64" s="6"/>
      <c r="EM64" s="6"/>
      <c r="EN64" s="7">
        <v>46.65</v>
      </c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7">
        <v>4.0909090909090899</v>
      </c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7">
        <v>2.0869565217391299</v>
      </c>
      <c r="FM64" s="7">
        <v>3.0714285714285698</v>
      </c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7">
        <v>1.75</v>
      </c>
      <c r="GA64" s="6"/>
      <c r="GB64" s="7">
        <v>2</v>
      </c>
      <c r="GC64" s="6"/>
      <c r="GD64" s="6"/>
      <c r="GE64" s="7">
        <v>202.71087201982101</v>
      </c>
      <c r="GF64" s="6"/>
      <c r="GG64" s="7">
        <v>1.6666666666666701</v>
      </c>
      <c r="GH64" s="7">
        <v>3.0882352941176499</v>
      </c>
      <c r="GI64" s="6"/>
      <c r="GJ64" s="6"/>
      <c r="GK64" s="7">
        <v>3.88095238095238</v>
      </c>
      <c r="GL64" s="6"/>
      <c r="GM64" s="6"/>
      <c r="GN64" s="6"/>
      <c r="GO64" s="7">
        <v>361.52185301496002</v>
      </c>
      <c r="GP64" s="6"/>
      <c r="GQ64" s="6"/>
      <c r="GR64" s="6"/>
      <c r="GS64" s="6"/>
      <c r="GT64" s="6"/>
      <c r="GU64" s="7">
        <v>20</v>
      </c>
      <c r="GV64" s="6"/>
      <c r="GW64" s="8"/>
    </row>
    <row r="65" spans="1:205" ht="12.75" customHeight="1" x14ac:dyDescent="0.25">
      <c r="A65" s="38"/>
      <c r="B65" s="61" t="s">
        <v>335</v>
      </c>
      <c r="C65" s="62"/>
      <c r="D65" s="5" t="s">
        <v>349</v>
      </c>
      <c r="E65" s="35" t="s">
        <v>373</v>
      </c>
      <c r="F65" s="35"/>
      <c r="G65" s="35"/>
      <c r="H65" s="35"/>
      <c r="I65" s="35"/>
      <c r="J65" s="35"/>
      <c r="K65" s="35"/>
      <c r="L65" s="35" t="s">
        <v>373</v>
      </c>
      <c r="M65" s="35"/>
      <c r="N65" s="17"/>
      <c r="O65" s="26"/>
      <c r="P65" s="26" t="e">
        <f>VLOOKUP(MID(D65,1,4),Complexeprogrammas!A:C,3,FALSE)</f>
        <v>#N/A</v>
      </c>
      <c r="Q65" s="26"/>
      <c r="R65" s="35" t="s">
        <v>373</v>
      </c>
      <c r="S65" s="26"/>
      <c r="T65" s="26" t="e">
        <f>VLOOKUP(D65,Retribueerbaar!C:E,3,FALSE)</f>
        <v>#N/A</v>
      </c>
      <c r="U65" s="26"/>
      <c r="V65" s="26"/>
      <c r="W65" s="26"/>
      <c r="X65" s="26"/>
      <c r="Y65" s="26" t="e">
        <f>VLOOKUP($D65,'Aantal per systeem'!$C$5:$F$200,2,FALSE)</f>
        <v>#N/A</v>
      </c>
      <c r="Z65" s="26" t="e">
        <f>VLOOKUP($D65,'Aantal per systeem'!$C$5:$F$200,3,FALSE)</f>
        <v>#N/A</v>
      </c>
      <c r="AA65" s="26" t="e">
        <f>VLOOKUP($D65,'Aantal per systeem'!$C$5:$F$200,4,FALSE)</f>
        <v>#N/A</v>
      </c>
      <c r="AB65" s="26"/>
      <c r="AC65" s="26"/>
      <c r="AD65" s="25">
        <f t="shared" si="9"/>
        <v>110.4909354325863</v>
      </c>
      <c r="AE65" s="25">
        <f t="shared" si="10"/>
        <v>405.0423356378227</v>
      </c>
      <c r="AF65" s="25">
        <f t="shared" si="11"/>
        <v>4447.00898135425</v>
      </c>
      <c r="AG65" s="17"/>
      <c r="AH65" s="17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7">
        <v>21.088709677419399</v>
      </c>
      <c r="BJ65" s="6"/>
      <c r="BK65" s="6"/>
      <c r="BL65" s="7">
        <v>12.044117647058799</v>
      </c>
      <c r="BM65" s="6"/>
      <c r="BN65" s="7">
        <v>23.108108108108102</v>
      </c>
      <c r="BO65" s="6"/>
      <c r="BP65" s="6"/>
      <c r="BQ65" s="6"/>
      <c r="BR65" s="7">
        <v>19.5</v>
      </c>
      <c r="BS65" s="6"/>
      <c r="BT65" s="6"/>
      <c r="BU65" s="7">
        <v>34.75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7">
        <v>117.599603174603</v>
      </c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7">
        <v>30.727272727272702</v>
      </c>
      <c r="EF65" s="6"/>
      <c r="EG65" s="6"/>
      <c r="EH65" s="6"/>
      <c r="EI65" s="6"/>
      <c r="EJ65" s="6"/>
      <c r="EK65" s="6"/>
      <c r="EL65" s="6"/>
      <c r="EM65" s="6"/>
      <c r="EN65" s="7">
        <v>256.71545973594698</v>
      </c>
      <c r="EO65" s="6"/>
      <c r="EP65" s="6"/>
      <c r="EQ65" s="6"/>
      <c r="ER65" s="6"/>
      <c r="ES65" s="7">
        <v>7</v>
      </c>
      <c r="ET65" s="6"/>
      <c r="EU65" s="6"/>
      <c r="EV65" s="6"/>
      <c r="EW65" s="6"/>
      <c r="EX65" s="6"/>
      <c r="EY65" s="6"/>
      <c r="EZ65" s="6"/>
      <c r="FA65" s="7">
        <v>78.75</v>
      </c>
      <c r="FB65" s="6"/>
      <c r="FC65" s="7">
        <v>1573</v>
      </c>
      <c r="FD65" s="7">
        <v>773.5</v>
      </c>
      <c r="FE65" s="7">
        <v>12.8476430976431</v>
      </c>
      <c r="FF65" s="7">
        <v>17.25</v>
      </c>
      <c r="FG65" s="7">
        <v>28.378602058926401</v>
      </c>
      <c r="FH65" s="7">
        <v>7.3276740237690996</v>
      </c>
      <c r="FI65" s="7">
        <v>53.865489432703001</v>
      </c>
      <c r="FJ65" s="6"/>
      <c r="FK65" s="7">
        <v>17.7013888888889</v>
      </c>
      <c r="FL65" s="7">
        <v>2.97</v>
      </c>
      <c r="FM65" s="7">
        <v>74.924999999999997</v>
      </c>
      <c r="FN65" s="6"/>
      <c r="FO65" s="7">
        <v>269.57247474747498</v>
      </c>
      <c r="FP65" s="7">
        <v>25.182093746272798</v>
      </c>
      <c r="FQ65" s="7">
        <v>8.2727272727272698</v>
      </c>
      <c r="FR65" s="7">
        <v>41.980283164547899</v>
      </c>
      <c r="FS65" s="7">
        <v>4.9032258064516103</v>
      </c>
      <c r="FT65" s="7">
        <v>5.3333333333333304</v>
      </c>
      <c r="FU65" s="7">
        <v>0.80434782608695699</v>
      </c>
      <c r="FV65" s="6"/>
      <c r="FW65" s="7">
        <v>74.7511313388232</v>
      </c>
      <c r="FX65" s="7">
        <v>23.256661991584799</v>
      </c>
      <c r="FY65" s="6"/>
      <c r="FZ65" s="7">
        <v>44.0774792437836</v>
      </c>
      <c r="GA65" s="7">
        <v>19.4068317345087</v>
      </c>
      <c r="GB65" s="7">
        <v>125.364326018809</v>
      </c>
      <c r="GC65" s="7">
        <v>22.75</v>
      </c>
      <c r="GD65" s="7">
        <v>3</v>
      </c>
      <c r="GE65" s="7">
        <v>290.23301290213101</v>
      </c>
      <c r="GF65" s="7">
        <v>31.0557581406518</v>
      </c>
      <c r="GG65" s="7">
        <v>26.358321123321101</v>
      </c>
      <c r="GH65" s="7">
        <v>8.2672363031234006</v>
      </c>
      <c r="GI65" s="7">
        <v>16.354838709677399</v>
      </c>
      <c r="GJ65" s="6"/>
      <c r="GK65" s="7">
        <v>17.181885342789599</v>
      </c>
      <c r="GL65" s="7">
        <v>67.710818746470906</v>
      </c>
      <c r="GM65" s="6"/>
      <c r="GN65" s="7">
        <v>91.380047366426695</v>
      </c>
      <c r="GO65" s="7">
        <v>83.721752219128504</v>
      </c>
      <c r="GP65" s="6"/>
      <c r="GQ65" s="6"/>
      <c r="GR65" s="7">
        <v>61</v>
      </c>
      <c r="GS65" s="6"/>
      <c r="GT65" s="7">
        <v>435.32459677419399</v>
      </c>
      <c r="GU65" s="7">
        <v>9.25</v>
      </c>
      <c r="GV65" s="6"/>
      <c r="GW65" s="8"/>
    </row>
    <row r="66" spans="1:205" ht="12.75" customHeight="1" x14ac:dyDescent="0.25">
      <c r="A66" s="38"/>
      <c r="B66" s="61" t="s">
        <v>335</v>
      </c>
      <c r="C66" s="62"/>
      <c r="D66" s="5" t="s">
        <v>350</v>
      </c>
      <c r="E66" s="35" t="s">
        <v>373</v>
      </c>
      <c r="F66" s="35"/>
      <c r="G66" s="35"/>
      <c r="H66" s="35"/>
      <c r="I66" s="35"/>
      <c r="J66" s="35"/>
      <c r="K66" s="35"/>
      <c r="L66" s="35" t="s">
        <v>373</v>
      </c>
      <c r="M66" s="35"/>
      <c r="N66" s="17"/>
      <c r="O66" s="26"/>
      <c r="P66" s="26">
        <f>VLOOKUP(MID(D66,1,4),Complexeprogrammas!A:C,3,FALSE)</f>
        <v>1</v>
      </c>
      <c r="Q66" s="26"/>
      <c r="R66" s="35" t="s">
        <v>373</v>
      </c>
      <c r="S66" s="26"/>
      <c r="T66" s="26">
        <f>VLOOKUP(D66,Retribueerbaar!C:E,3,FALSE)</f>
        <v>469.72192637304403</v>
      </c>
      <c r="U66" s="26"/>
      <c r="V66" s="26"/>
      <c r="W66" s="26"/>
      <c r="X66" s="26"/>
      <c r="Y66" s="26">
        <f>VLOOKUP($D66,'Aantal per systeem'!$C$5:$F$200,2,FALSE)</f>
        <v>0</v>
      </c>
      <c r="Z66" s="26">
        <f>VLOOKUP($D66,'Aantal per systeem'!$C$5:$F$200,3,FALSE)</f>
        <v>0</v>
      </c>
      <c r="AA66" s="26">
        <f>VLOOKUP($D66,'Aantal per systeem'!$C$5:$F$200,4,FALSE)</f>
        <v>426</v>
      </c>
      <c r="AB66" s="26"/>
      <c r="AC66" s="26"/>
      <c r="AD66" s="25">
        <f t="shared" si="9"/>
        <v>2.3214285714285698</v>
      </c>
      <c r="AE66" s="25">
        <f t="shared" si="10"/>
        <v>0</v>
      </c>
      <c r="AF66" s="25">
        <f t="shared" si="11"/>
        <v>467.40049780161507</v>
      </c>
      <c r="AG66" s="17"/>
      <c r="AH66" s="17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7">
        <v>2.3214285714285698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7">
        <v>5.35</v>
      </c>
      <c r="FG66" s="6"/>
      <c r="FH66" s="7">
        <v>1.1025925925925899</v>
      </c>
      <c r="FI66" s="7">
        <v>18.9216106408212</v>
      </c>
      <c r="FJ66" s="6"/>
      <c r="FK66" s="7">
        <v>2.7266880436385099</v>
      </c>
      <c r="FL66" s="7">
        <v>139.89059813525901</v>
      </c>
      <c r="FM66" s="7">
        <v>1.5925925925925899</v>
      </c>
      <c r="FN66" s="7">
        <v>2.0778985507246399</v>
      </c>
      <c r="FO66" s="7">
        <v>18.221331141152099</v>
      </c>
      <c r="FP66" s="7">
        <v>29.2106207809463</v>
      </c>
      <c r="FQ66" s="7">
        <v>0.60526315789473695</v>
      </c>
      <c r="FR66" s="7">
        <v>17.969125492949001</v>
      </c>
      <c r="FS66" s="6"/>
      <c r="FT66" s="7">
        <v>0.5625</v>
      </c>
      <c r="FU66" s="7">
        <v>8.1663932382179905</v>
      </c>
      <c r="FV66" s="7">
        <v>5.5</v>
      </c>
      <c r="FW66" s="7">
        <v>3.2908610395452502</v>
      </c>
      <c r="FX66" s="7">
        <v>8.8746315921525198</v>
      </c>
      <c r="FY66" s="6"/>
      <c r="FZ66" s="6"/>
      <c r="GA66" s="6"/>
      <c r="GB66" s="7">
        <v>10.788150607882899</v>
      </c>
      <c r="GC66" s="6"/>
      <c r="GD66" s="7">
        <v>2.3818181818181801</v>
      </c>
      <c r="GE66" s="6"/>
      <c r="GF66" s="7">
        <v>53.6851086963119</v>
      </c>
      <c r="GG66" s="7">
        <v>3.9277416874884601</v>
      </c>
      <c r="GH66" s="7">
        <v>1.4921052631578999</v>
      </c>
      <c r="GI66" s="7">
        <v>11.102264402264399</v>
      </c>
      <c r="GJ66" s="7">
        <v>8.6269947036394399</v>
      </c>
      <c r="GK66" s="7">
        <v>2.5095652173912999</v>
      </c>
      <c r="GL66" s="7">
        <v>32.309783481307903</v>
      </c>
      <c r="GM66" s="7">
        <v>4.5603189493433396</v>
      </c>
      <c r="GN66" s="7">
        <v>71.953939612523101</v>
      </c>
      <c r="GO66" s="6"/>
      <c r="GP66" s="6"/>
      <c r="GQ66" s="6"/>
      <c r="GR66" s="6"/>
      <c r="GS66" s="6"/>
      <c r="GT66" s="6"/>
      <c r="GU66" s="6"/>
      <c r="GV66" s="6"/>
      <c r="GW66" s="8"/>
    </row>
    <row r="67" spans="1:205" ht="12.75" customHeight="1" x14ac:dyDescent="0.25">
      <c r="A67" s="38"/>
      <c r="B67" s="61" t="s">
        <v>335</v>
      </c>
      <c r="C67" s="62"/>
      <c r="D67" s="5" t="s">
        <v>351</v>
      </c>
      <c r="E67" s="35"/>
      <c r="F67" s="35"/>
      <c r="G67" s="35" t="s">
        <v>373</v>
      </c>
      <c r="H67" s="35"/>
      <c r="I67" s="35"/>
      <c r="J67" s="35"/>
      <c r="K67" s="35"/>
      <c r="L67" s="35" t="s">
        <v>373</v>
      </c>
      <c r="M67" s="35"/>
      <c r="N67" s="17"/>
      <c r="O67" s="26"/>
      <c r="P67" s="26">
        <f>VLOOKUP(MID(D67,1,4),Complexeprogrammas!A:C,3,FALSE)</f>
        <v>1</v>
      </c>
      <c r="Q67" s="26"/>
      <c r="R67" s="35" t="s">
        <v>373</v>
      </c>
      <c r="S67" s="26"/>
      <c r="T67" s="26">
        <f>VLOOKUP(D67,Retribueerbaar!C:E,3,FALSE)</f>
        <v>18495.215001319601</v>
      </c>
      <c r="U67" s="26"/>
      <c r="V67" s="26"/>
      <c r="W67" s="26"/>
      <c r="X67" s="26"/>
      <c r="Y67" s="26">
        <f>VLOOKUP($D67,'Aantal per systeem'!$C$5:$F$200,2,FALSE)</f>
        <v>0</v>
      </c>
      <c r="Z67" s="26">
        <f>VLOOKUP($D67,'Aantal per systeem'!$C$5:$F$200,3,FALSE)</f>
        <v>40</v>
      </c>
      <c r="AA67" s="26">
        <f>VLOOKUP($D67,'Aantal per systeem'!$C$5:$F$200,4,FALSE)</f>
        <v>4097</v>
      </c>
      <c r="AB67" s="26"/>
      <c r="AC67" s="26"/>
      <c r="AD67" s="25">
        <f t="shared" si="9"/>
        <v>23.352546791757575</v>
      </c>
      <c r="AE67" s="25">
        <f t="shared" si="10"/>
        <v>16.912500000000001</v>
      </c>
      <c r="AF67" s="25">
        <f t="shared" si="11"/>
        <v>18430.772193114793</v>
      </c>
      <c r="AG67" s="17"/>
      <c r="AH67" s="17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7">
        <v>0.11454545454545501</v>
      </c>
      <c r="BC67" s="6"/>
      <c r="BD67" s="6"/>
      <c r="BE67" s="6"/>
      <c r="BF67" s="6"/>
      <c r="BG67" s="6"/>
      <c r="BH67" s="6"/>
      <c r="BI67" s="7">
        <v>1.02</v>
      </c>
      <c r="BJ67" s="7">
        <v>5.1560779220779196</v>
      </c>
      <c r="BK67" s="7">
        <v>1.8075000000000001</v>
      </c>
      <c r="BL67" s="7">
        <v>0.77141658900279597</v>
      </c>
      <c r="BM67" s="7">
        <v>8.5806935817805403</v>
      </c>
      <c r="BN67" s="6"/>
      <c r="BO67" s="6"/>
      <c r="BP67" s="6"/>
      <c r="BQ67" s="6"/>
      <c r="BR67" s="6"/>
      <c r="BS67" s="7">
        <v>5.6478489586365797</v>
      </c>
      <c r="BT67" s="7">
        <v>0.25446428571428598</v>
      </c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7">
        <v>3.0375000000000001</v>
      </c>
      <c r="CK67" s="6"/>
      <c r="CL67" s="7">
        <v>0.20250000000000001</v>
      </c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7">
        <v>0.23250000000000001</v>
      </c>
      <c r="DX67" s="6"/>
      <c r="DY67" s="6"/>
      <c r="DZ67" s="6"/>
      <c r="EA67" s="6"/>
      <c r="EB67" s="6"/>
      <c r="EC67" s="6"/>
      <c r="ED67" s="6"/>
      <c r="EE67" s="6"/>
      <c r="EF67" s="6"/>
      <c r="EG67" s="7">
        <v>0.24</v>
      </c>
      <c r="EH67" s="6"/>
      <c r="EI67" s="6"/>
      <c r="EJ67" s="7">
        <v>0.315</v>
      </c>
      <c r="EK67" s="6"/>
      <c r="EL67" s="7">
        <v>6.2850000000000001</v>
      </c>
      <c r="EM67" s="7">
        <v>9.84</v>
      </c>
      <c r="EN67" s="6"/>
      <c r="EO67" s="6"/>
      <c r="EP67" s="6"/>
      <c r="EQ67" s="6"/>
      <c r="ER67" s="6"/>
      <c r="ES67" s="7">
        <v>20.7305739130435</v>
      </c>
      <c r="ET67" s="6"/>
      <c r="EU67" s="6"/>
      <c r="EV67" s="6"/>
      <c r="EW67" s="6"/>
      <c r="EX67" s="7">
        <v>0.2071875</v>
      </c>
      <c r="EY67" s="7">
        <v>8.2006818181818204</v>
      </c>
      <c r="EZ67" s="7">
        <v>3.6504024265205</v>
      </c>
      <c r="FA67" s="6"/>
      <c r="FB67" s="7">
        <v>0.97050000000000003</v>
      </c>
      <c r="FC67" s="7">
        <v>0.24</v>
      </c>
      <c r="FD67" s="7">
        <v>8.5</v>
      </c>
      <c r="FE67" s="7">
        <v>12.2735380571786</v>
      </c>
      <c r="FF67" s="7">
        <v>70.505418597632598</v>
      </c>
      <c r="FG67" s="7">
        <v>266.55616360626902</v>
      </c>
      <c r="FH67" s="7">
        <v>19.107472742345401</v>
      </c>
      <c r="FI67" s="7">
        <v>106.247297311536</v>
      </c>
      <c r="FJ67" s="7">
        <v>104.986637875575</v>
      </c>
      <c r="FK67" s="7">
        <v>41.079854713016701</v>
      </c>
      <c r="FL67" s="7">
        <v>94.951961346661605</v>
      </c>
      <c r="FM67" s="7">
        <v>1383.4739424991301</v>
      </c>
      <c r="FN67" s="7">
        <v>18.527578014121602</v>
      </c>
      <c r="FO67" s="7">
        <v>245.36957874639899</v>
      </c>
      <c r="FP67" s="7">
        <v>361.49418722473598</v>
      </c>
      <c r="FQ67" s="7">
        <v>17.609169447581099</v>
      </c>
      <c r="FR67" s="7">
        <v>307.241464147079</v>
      </c>
      <c r="FS67" s="7">
        <v>103.527255846683</v>
      </c>
      <c r="FT67" s="7">
        <v>14.038685943134301</v>
      </c>
      <c r="FU67" s="7">
        <v>237.060424354015</v>
      </c>
      <c r="FV67" s="7">
        <v>43.795937122995603</v>
      </c>
      <c r="FW67" s="7">
        <v>562.57201855936501</v>
      </c>
      <c r="FX67" s="7">
        <v>667.55028193001203</v>
      </c>
      <c r="FY67" s="7">
        <v>41.094935945353498</v>
      </c>
      <c r="FZ67" s="7">
        <v>49.101970125866799</v>
      </c>
      <c r="GA67" s="7">
        <v>538.07684727895298</v>
      </c>
      <c r="GB67" s="7">
        <v>189.21593261711001</v>
      </c>
      <c r="GC67" s="7">
        <v>51.4632342657343</v>
      </c>
      <c r="GD67" s="7">
        <v>68.686061863950897</v>
      </c>
      <c r="GE67" s="7">
        <v>3025.8476663562801</v>
      </c>
      <c r="GF67" s="7">
        <v>103.785811797105</v>
      </c>
      <c r="GG67" s="7">
        <v>617.57478102910704</v>
      </c>
      <c r="GH67" s="7">
        <v>611.42719706119703</v>
      </c>
      <c r="GI67" s="7">
        <v>119.61951119615</v>
      </c>
      <c r="GJ67" s="7">
        <v>410.64904278583901</v>
      </c>
      <c r="GK67" s="7">
        <v>132.03935116734201</v>
      </c>
      <c r="GL67" s="7">
        <v>300.54776185921099</v>
      </c>
      <c r="GM67" s="7">
        <v>153.65873576770699</v>
      </c>
      <c r="GN67" s="7">
        <v>274.93247120349503</v>
      </c>
      <c r="GO67" s="7">
        <v>6814.4161978618604</v>
      </c>
      <c r="GP67" s="7">
        <v>0.57065217391304301</v>
      </c>
      <c r="GQ67" s="7">
        <v>4.2374999999999998</v>
      </c>
      <c r="GR67" s="7">
        <v>209.92635942039001</v>
      </c>
      <c r="GS67" s="6"/>
      <c r="GT67" s="7">
        <v>0.495</v>
      </c>
      <c r="GU67" s="7">
        <v>13.874719008060501</v>
      </c>
      <c r="GV67" s="6"/>
      <c r="GW67" s="8"/>
    </row>
    <row r="68" spans="1:205" ht="12.75" customHeight="1" x14ac:dyDescent="0.25">
      <c r="A68" s="39"/>
      <c r="B68" s="65" t="s">
        <v>335</v>
      </c>
      <c r="C68" s="66"/>
      <c r="D68" s="4" t="s">
        <v>352</v>
      </c>
      <c r="E68" s="36" t="s">
        <v>373</v>
      </c>
      <c r="F68" s="36"/>
      <c r="G68" s="36"/>
      <c r="H68" s="36"/>
      <c r="I68" s="36"/>
      <c r="J68" s="36"/>
      <c r="K68" s="36"/>
      <c r="L68" s="36" t="s">
        <v>373</v>
      </c>
      <c r="M68" s="36"/>
      <c r="N68" s="18"/>
      <c r="O68" s="27"/>
      <c r="P68" s="26" t="e">
        <f>VLOOKUP(MID(D68,1,4),Complexeprogrammas!A:C,3,FALSE)</f>
        <v>#N/A</v>
      </c>
      <c r="Q68" s="26"/>
      <c r="R68" s="36" t="s">
        <v>373</v>
      </c>
      <c r="S68" s="26"/>
      <c r="T68" s="26">
        <f>VLOOKUP(D68,Retribueerbaar!C:E,3,FALSE)</f>
        <v>12420.894322170399</v>
      </c>
      <c r="U68" s="27"/>
      <c r="V68" s="27"/>
      <c r="W68" s="27"/>
      <c r="X68" s="27"/>
      <c r="Y68" s="26" t="e">
        <f>VLOOKUP($D68,'Aantal per systeem'!$C$5:$F$200,2,FALSE)</f>
        <v>#N/A</v>
      </c>
      <c r="Z68" s="26" t="e">
        <f>VLOOKUP($D68,'Aantal per systeem'!$C$5:$F$200,3,FALSE)</f>
        <v>#N/A</v>
      </c>
      <c r="AA68" s="26" t="e">
        <f>VLOOKUP($D68,'Aantal per systeem'!$C$5:$F$200,4,FALSE)</f>
        <v>#N/A</v>
      </c>
      <c r="AB68" s="27"/>
      <c r="AC68" s="27"/>
      <c r="AD68" s="25">
        <f t="shared" si="9"/>
        <v>0</v>
      </c>
      <c r="AE68" s="25">
        <f t="shared" si="10"/>
        <v>268</v>
      </c>
      <c r="AF68" s="25">
        <f t="shared" si="11"/>
        <v>12152.894322170399</v>
      </c>
      <c r="AG68" s="18"/>
      <c r="AH68" s="18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1">
        <v>245.5</v>
      </c>
      <c r="DA68" s="11">
        <v>22.5</v>
      </c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1">
        <v>131</v>
      </c>
      <c r="FD68" s="11">
        <v>11920.394322170399</v>
      </c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1">
        <v>2.75</v>
      </c>
      <c r="FW68" s="11">
        <v>98.75</v>
      </c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2"/>
    </row>
    <row r="69" spans="1:205" ht="12.75" customHeight="1" x14ac:dyDescent="0.25">
      <c r="A69" s="38"/>
      <c r="B69" s="61" t="s">
        <v>191</v>
      </c>
      <c r="C69" s="62"/>
      <c r="D69" s="5" t="s">
        <v>192</v>
      </c>
      <c r="E69" s="35" t="s">
        <v>373</v>
      </c>
      <c r="F69" s="35"/>
      <c r="G69" s="35"/>
      <c r="H69" s="35"/>
      <c r="I69" s="35"/>
      <c r="J69" s="35"/>
      <c r="K69" s="35"/>
      <c r="L69" s="35"/>
      <c r="M69" s="35"/>
      <c r="N69" s="17"/>
      <c r="O69" s="26"/>
      <c r="P69" s="26">
        <f>VLOOKUP(MID(D69,1,4),Complexeprogrammas!A:C,3,FALSE)</f>
        <v>1</v>
      </c>
      <c r="Q69" s="26"/>
      <c r="R69" s="35"/>
      <c r="S69" s="26"/>
      <c r="T69" s="26" t="e">
        <f>VLOOKUP(D69,Retribueerbaar!C:E,3,FALSE)</f>
        <v>#N/A</v>
      </c>
      <c r="U69" s="26"/>
      <c r="V69" s="26"/>
      <c r="W69" s="26"/>
      <c r="X69" s="26"/>
      <c r="Y69" s="26">
        <f>VLOOKUP($D69,'Aantal per systeem'!$C$5:$F$200,2,FALSE)</f>
        <v>0</v>
      </c>
      <c r="Z69" s="26">
        <f>VLOOKUP($D69,'Aantal per systeem'!$C$5:$F$200,3,FALSE)</f>
        <v>0</v>
      </c>
      <c r="AA69" s="26">
        <f>VLOOKUP($D69,'Aantal per systeem'!$C$5:$F$200,4,FALSE)</f>
        <v>769</v>
      </c>
      <c r="AB69" s="26"/>
      <c r="AC69" s="26"/>
      <c r="AD69" s="25">
        <f t="shared" si="9"/>
        <v>0</v>
      </c>
      <c r="AE69" s="25">
        <f t="shared" si="10"/>
        <v>12921.040401685401</v>
      </c>
      <c r="AF69" s="25">
        <f t="shared" si="11"/>
        <v>0</v>
      </c>
      <c r="AG69" s="17"/>
      <c r="AH69" s="17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7">
        <v>20.9458874458875</v>
      </c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7">
        <v>2</v>
      </c>
      <c r="DJ69" s="6"/>
      <c r="DK69" s="6"/>
      <c r="DL69" s="7">
        <v>685.14202660416197</v>
      </c>
      <c r="DM69" s="7">
        <v>591.37720176108701</v>
      </c>
      <c r="DN69" s="7">
        <v>17.75</v>
      </c>
      <c r="DO69" s="7">
        <v>22.25</v>
      </c>
      <c r="DP69" s="7">
        <v>81.099999999999994</v>
      </c>
      <c r="DQ69" s="7">
        <v>35.5</v>
      </c>
      <c r="DR69" s="7">
        <v>45.5</v>
      </c>
      <c r="DS69" s="7">
        <v>55.274999999999999</v>
      </c>
      <c r="DT69" s="7">
        <v>128</v>
      </c>
      <c r="DU69" s="7">
        <v>24.8704761904762</v>
      </c>
      <c r="DV69" s="7">
        <v>92.498095238095303</v>
      </c>
      <c r="DW69" s="7">
        <v>445.62250019845999</v>
      </c>
      <c r="DX69" s="7">
        <v>17.1944444444444</v>
      </c>
      <c r="DY69" s="7">
        <v>109.06321858594499</v>
      </c>
      <c r="DZ69" s="7">
        <v>49.003758321980598</v>
      </c>
      <c r="EA69" s="7">
        <v>2256.4736612214801</v>
      </c>
      <c r="EB69" s="7">
        <v>2711.3725175509699</v>
      </c>
      <c r="EC69" s="7">
        <v>1736.7397000160399</v>
      </c>
      <c r="ED69" s="7">
        <v>2773.5720124210402</v>
      </c>
      <c r="EE69" s="7">
        <v>1027.2357891312199</v>
      </c>
      <c r="EF69" s="6"/>
      <c r="EG69" s="7">
        <v>7.9999999999999902</v>
      </c>
      <c r="EH69" s="6"/>
      <c r="EI69" s="6"/>
      <c r="EJ69" s="6"/>
      <c r="EK69" s="6"/>
      <c r="EL69" s="6"/>
      <c r="EM69" s="6"/>
      <c r="EN69" s="7">
        <v>5.5</v>
      </c>
      <c r="EO69" s="6"/>
      <c r="EP69" s="6"/>
      <c r="EQ69" s="6"/>
      <c r="ER69" s="6"/>
      <c r="ES69" s="7">
        <v>2.5</v>
      </c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8"/>
    </row>
    <row r="70" spans="1:205" ht="12.75" customHeight="1" x14ac:dyDescent="0.25">
      <c r="A70" s="38"/>
      <c r="B70" s="61" t="s">
        <v>191</v>
      </c>
      <c r="C70" s="62"/>
      <c r="D70" s="5" t="s">
        <v>193</v>
      </c>
      <c r="E70" s="35" t="s">
        <v>373</v>
      </c>
      <c r="F70" s="35"/>
      <c r="G70" s="35"/>
      <c r="H70" s="35"/>
      <c r="I70" s="35"/>
      <c r="J70" s="35"/>
      <c r="K70" s="35"/>
      <c r="L70" s="35"/>
      <c r="M70" s="35"/>
      <c r="N70" s="17"/>
      <c r="O70" s="26"/>
      <c r="P70" s="26" t="e">
        <f>VLOOKUP(MID(D70,1,4),Complexeprogrammas!A:C,3,FALSE)</f>
        <v>#N/A</v>
      </c>
      <c r="Q70" s="26"/>
      <c r="R70" s="35"/>
      <c r="S70" s="26"/>
      <c r="T70" s="26" t="e">
        <f>VLOOKUP(D70,Retribueerbaar!C:E,3,FALSE)</f>
        <v>#N/A</v>
      </c>
      <c r="U70" s="26"/>
      <c r="V70" s="26"/>
      <c r="W70" s="26"/>
      <c r="X70" s="26"/>
      <c r="Y70" s="26" t="e">
        <f>VLOOKUP($D70,'Aantal per systeem'!$C$5:$F$200,2,FALSE)</f>
        <v>#N/A</v>
      </c>
      <c r="Z70" s="26" t="e">
        <f>VLOOKUP($D70,'Aantal per systeem'!$C$5:$F$200,3,FALSE)</f>
        <v>#N/A</v>
      </c>
      <c r="AA70" s="26" t="e">
        <f>VLOOKUP($D70,'Aantal per systeem'!$C$5:$F$200,4,FALSE)</f>
        <v>#N/A</v>
      </c>
      <c r="AB70" s="26"/>
      <c r="AC70" s="26"/>
      <c r="AD70" s="25">
        <f t="shared" si="9"/>
        <v>0</v>
      </c>
      <c r="AE70" s="25">
        <f t="shared" si="10"/>
        <v>0</v>
      </c>
      <c r="AF70" s="25">
        <f t="shared" si="11"/>
        <v>73.045454545454504</v>
      </c>
      <c r="AG70" s="17"/>
      <c r="AH70" s="17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7">
        <v>28.5</v>
      </c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7">
        <v>35.045454545454497</v>
      </c>
      <c r="GB70" s="6"/>
      <c r="GC70" s="6"/>
      <c r="GD70" s="6"/>
      <c r="GE70" s="6"/>
      <c r="GF70" s="6"/>
      <c r="GG70" s="6"/>
      <c r="GH70" s="6"/>
      <c r="GI70" s="7">
        <v>9.5</v>
      </c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8"/>
    </row>
    <row r="71" spans="1:205" ht="12.75" customHeight="1" x14ac:dyDescent="0.25">
      <c r="A71" s="38"/>
      <c r="B71" s="61" t="s">
        <v>191</v>
      </c>
      <c r="C71" s="62"/>
      <c r="D71" s="5" t="s">
        <v>194</v>
      </c>
      <c r="E71" s="35"/>
      <c r="F71" s="35"/>
      <c r="G71" s="35"/>
      <c r="H71" s="35"/>
      <c r="I71" s="35"/>
      <c r="J71" s="35"/>
      <c r="K71" s="35"/>
      <c r="L71" s="35"/>
      <c r="M71" s="35" t="s">
        <v>373</v>
      </c>
      <c r="N71" s="17"/>
      <c r="O71" s="26"/>
      <c r="P71" s="26" t="e">
        <f>VLOOKUP(MID(D71,1,4),Complexeprogrammas!A:C,3,FALSE)</f>
        <v>#N/A</v>
      </c>
      <c r="Q71" s="26"/>
      <c r="R71" s="35"/>
      <c r="S71" s="26"/>
      <c r="T71" s="26" t="e">
        <f>VLOOKUP(D71,Retribueerbaar!C:E,3,FALSE)</f>
        <v>#N/A</v>
      </c>
      <c r="U71" s="26"/>
      <c r="V71" s="26"/>
      <c r="W71" s="26"/>
      <c r="X71" s="26"/>
      <c r="Y71" s="26" t="e">
        <f>VLOOKUP($D71,'Aantal per systeem'!$C$5:$F$200,2,FALSE)</f>
        <v>#N/A</v>
      </c>
      <c r="Z71" s="26" t="e">
        <f>VLOOKUP($D71,'Aantal per systeem'!$C$5:$F$200,3,FALSE)</f>
        <v>#N/A</v>
      </c>
      <c r="AA71" s="26" t="e">
        <f>VLOOKUP($D71,'Aantal per systeem'!$C$5:$F$200,4,FALSE)</f>
        <v>#N/A</v>
      </c>
      <c r="AB71" s="26"/>
      <c r="AC71" s="26"/>
      <c r="AD71" s="25">
        <f t="shared" si="9"/>
        <v>31.414000000000001</v>
      </c>
      <c r="AE71" s="25">
        <f t="shared" si="10"/>
        <v>15010.541167815794</v>
      </c>
      <c r="AF71" s="25">
        <f t="shared" si="11"/>
        <v>32.988136110677679</v>
      </c>
      <c r="AG71" s="17"/>
      <c r="AH71" s="17"/>
      <c r="AI71" s="6"/>
      <c r="AJ71" s="6"/>
      <c r="AK71" s="6"/>
      <c r="AL71" s="7">
        <v>9.1515789473684208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7">
        <v>2.415</v>
      </c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7">
        <v>17.384</v>
      </c>
      <c r="BO71" s="6"/>
      <c r="BP71" s="6"/>
      <c r="BQ71" s="6"/>
      <c r="BR71" s="7">
        <v>11.615</v>
      </c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7">
        <v>6.0949999999999998</v>
      </c>
      <c r="CI71" s="6"/>
      <c r="CJ71" s="6"/>
      <c r="CK71" s="6"/>
      <c r="CL71" s="6"/>
      <c r="CM71" s="7">
        <v>7.36</v>
      </c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7">
        <v>0.86250000000000004</v>
      </c>
      <c r="DD71" s="7">
        <v>0.46</v>
      </c>
      <c r="DE71" s="6"/>
      <c r="DF71" s="7">
        <v>2.415</v>
      </c>
      <c r="DG71" s="6"/>
      <c r="DH71" s="7">
        <v>1.7250000000000001</v>
      </c>
      <c r="DI71" s="7">
        <v>1.4375</v>
      </c>
      <c r="DJ71" s="7">
        <v>1.84</v>
      </c>
      <c r="DK71" s="7">
        <v>464.80269275295001</v>
      </c>
      <c r="DL71" s="7">
        <v>1036.1854120841599</v>
      </c>
      <c r="DM71" s="7">
        <v>582.64020098465096</v>
      </c>
      <c r="DN71" s="7">
        <v>313.79649135682303</v>
      </c>
      <c r="DO71" s="7">
        <v>189.98</v>
      </c>
      <c r="DP71" s="7">
        <v>259.720359265296</v>
      </c>
      <c r="DQ71" s="7">
        <v>185.66749999999999</v>
      </c>
      <c r="DR71" s="7">
        <v>169.98650750145299</v>
      </c>
      <c r="DS71" s="7">
        <v>208.15</v>
      </c>
      <c r="DT71" s="7">
        <v>161.66249033374001</v>
      </c>
      <c r="DU71" s="7">
        <v>446.43040942498902</v>
      </c>
      <c r="DV71" s="7">
        <v>768.36736148816601</v>
      </c>
      <c r="DW71" s="7">
        <v>1165.99961083325</v>
      </c>
      <c r="DX71" s="7">
        <v>307.58935267889001</v>
      </c>
      <c r="DY71" s="7">
        <v>390.72090868177497</v>
      </c>
      <c r="DZ71" s="7">
        <v>497.74832753812399</v>
      </c>
      <c r="EA71" s="7">
        <v>691.97715621418195</v>
      </c>
      <c r="EB71" s="7">
        <v>917.84609032670301</v>
      </c>
      <c r="EC71" s="7">
        <v>805.27390320553002</v>
      </c>
      <c r="ED71" s="7">
        <v>899.71863901379004</v>
      </c>
      <c r="EE71" s="7">
        <v>561.59921181256402</v>
      </c>
      <c r="EF71" s="7">
        <v>3.105</v>
      </c>
      <c r="EG71" s="7">
        <v>863.10500000000002</v>
      </c>
      <c r="EH71" s="7">
        <v>21.462553846153899</v>
      </c>
      <c r="EI71" s="7">
        <v>11.2454</v>
      </c>
      <c r="EJ71" s="7">
        <v>2041.67720853224</v>
      </c>
      <c r="EK71" s="6"/>
      <c r="EL71" s="7">
        <v>5.1144175752871597</v>
      </c>
      <c r="EM71" s="7">
        <v>11.8961764705882</v>
      </c>
      <c r="EN71" s="7">
        <v>1018.33278589449</v>
      </c>
      <c r="EO71" s="6"/>
      <c r="EP71" s="6"/>
      <c r="EQ71" s="6"/>
      <c r="ER71" s="6"/>
      <c r="ES71" s="7">
        <v>769.62389388973804</v>
      </c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7">
        <v>1.78588235294118</v>
      </c>
      <c r="FU71" s="6"/>
      <c r="FV71" s="6"/>
      <c r="FW71" s="7">
        <v>12.262253757736501</v>
      </c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7">
        <v>18.02</v>
      </c>
      <c r="GS71" s="6"/>
      <c r="GT71" s="6"/>
      <c r="GU71" s="7">
        <v>0.92</v>
      </c>
      <c r="GV71" s="6"/>
      <c r="GW71" s="8"/>
    </row>
    <row r="72" spans="1:205" ht="12.75" customHeight="1" x14ac:dyDescent="0.25">
      <c r="A72" s="38"/>
      <c r="B72" s="61" t="s">
        <v>191</v>
      </c>
      <c r="C72" s="62"/>
      <c r="D72" s="5" t="s">
        <v>195</v>
      </c>
      <c r="E72" s="35" t="s">
        <v>373</v>
      </c>
      <c r="F72" s="35"/>
      <c r="G72" s="35"/>
      <c r="H72" s="35"/>
      <c r="I72" s="35"/>
      <c r="J72" s="35"/>
      <c r="K72" s="35"/>
      <c r="L72" s="35"/>
      <c r="M72" s="35"/>
      <c r="N72" s="17"/>
      <c r="O72" s="26"/>
      <c r="P72" s="26" t="e">
        <f>VLOOKUP(MID(D72,1,4),Complexeprogrammas!A:C,3,FALSE)</f>
        <v>#N/A</v>
      </c>
      <c r="Q72" s="26"/>
      <c r="R72" s="35"/>
      <c r="S72" s="26"/>
      <c r="T72" s="26" t="e">
        <f>VLOOKUP(D72,Retribueerbaar!C:E,3,FALSE)</f>
        <v>#N/A</v>
      </c>
      <c r="U72" s="26"/>
      <c r="V72" s="26"/>
      <c r="W72" s="26"/>
      <c r="X72" s="26"/>
      <c r="Y72" s="26" t="e">
        <f>VLOOKUP($D72,'Aantal per systeem'!$C$5:$F$200,2,FALSE)</f>
        <v>#N/A</v>
      </c>
      <c r="Z72" s="26" t="e">
        <f>VLOOKUP($D72,'Aantal per systeem'!$C$5:$F$200,3,FALSE)</f>
        <v>#N/A</v>
      </c>
      <c r="AA72" s="26" t="e">
        <f>VLOOKUP($D72,'Aantal per systeem'!$C$5:$F$200,4,FALSE)</f>
        <v>#N/A</v>
      </c>
      <c r="AB72" s="26"/>
      <c r="AC72" s="26"/>
      <c r="AD72" s="25">
        <f t="shared" si="9"/>
        <v>0</v>
      </c>
      <c r="AE72" s="25">
        <f t="shared" si="10"/>
        <v>152.5</v>
      </c>
      <c r="AF72" s="25">
        <f t="shared" si="11"/>
        <v>0</v>
      </c>
      <c r="AG72" s="17"/>
      <c r="AH72" s="17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7">
        <v>152.5</v>
      </c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8"/>
    </row>
    <row r="73" spans="1:205" ht="12.75" customHeight="1" x14ac:dyDescent="0.25">
      <c r="A73" s="38"/>
      <c r="B73" s="61" t="s">
        <v>191</v>
      </c>
      <c r="C73" s="62"/>
      <c r="D73" s="5" t="s">
        <v>196</v>
      </c>
      <c r="E73" s="35" t="s">
        <v>373</v>
      </c>
      <c r="F73" s="35"/>
      <c r="G73" s="35"/>
      <c r="H73" s="35"/>
      <c r="I73" s="35"/>
      <c r="J73" s="35"/>
      <c r="K73" s="35"/>
      <c r="L73" s="35"/>
      <c r="M73" s="35"/>
      <c r="N73" s="17"/>
      <c r="O73" s="26"/>
      <c r="P73" s="26">
        <f>VLOOKUP(MID(D73,1,4),Complexeprogrammas!A:C,3,FALSE)</f>
        <v>1</v>
      </c>
      <c r="Q73" s="26" t="s">
        <v>373</v>
      </c>
      <c r="R73" s="35"/>
      <c r="S73" s="26"/>
      <c r="T73" s="26" t="e">
        <f>VLOOKUP(D73,Retribueerbaar!C:E,3,FALSE)</f>
        <v>#N/A</v>
      </c>
      <c r="U73" s="26"/>
      <c r="V73" s="26"/>
      <c r="W73" s="26"/>
      <c r="X73" s="26"/>
      <c r="Y73" s="26">
        <f>VLOOKUP($D73,'Aantal per systeem'!$C$5:$F$200,2,FALSE)</f>
        <v>0</v>
      </c>
      <c r="Z73" s="26">
        <f>VLOOKUP($D73,'Aantal per systeem'!$C$5:$F$200,3,FALSE)</f>
        <v>0</v>
      </c>
      <c r="AA73" s="26">
        <f>VLOOKUP($D73,'Aantal per systeem'!$C$5:$F$200,4,FALSE)</f>
        <v>2834</v>
      </c>
      <c r="AB73" s="26"/>
      <c r="AC73" s="26"/>
      <c r="AD73" s="25">
        <f t="shared" si="9"/>
        <v>238.42300669306201</v>
      </c>
      <c r="AE73" s="25">
        <f t="shared" si="10"/>
        <v>20592.145169242467</v>
      </c>
      <c r="AF73" s="25">
        <f t="shared" si="11"/>
        <v>52.34375</v>
      </c>
      <c r="AG73" s="17"/>
      <c r="AH73" s="17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7">
        <v>104.14637254902</v>
      </c>
      <c r="BM73" s="6"/>
      <c r="BN73" s="7">
        <v>134.27663414404199</v>
      </c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7">
        <v>189.67248256320801</v>
      </c>
      <c r="CE73" s="6"/>
      <c r="CF73" s="6"/>
      <c r="CG73" s="6"/>
      <c r="CH73" s="7">
        <v>51.9</v>
      </c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7">
        <v>223.47499999999999</v>
      </c>
      <c r="DM73" s="7">
        <v>372.89149175412302</v>
      </c>
      <c r="DN73" s="7">
        <v>5.95</v>
      </c>
      <c r="DO73" s="6"/>
      <c r="DP73" s="6"/>
      <c r="DQ73" s="6"/>
      <c r="DR73" s="6"/>
      <c r="DS73" s="6"/>
      <c r="DT73" s="7">
        <v>5.7750000000000101</v>
      </c>
      <c r="DU73" s="6"/>
      <c r="DV73" s="7">
        <v>4.7384615384615403</v>
      </c>
      <c r="DW73" s="7">
        <v>22.485014908813501</v>
      </c>
      <c r="DX73" s="7">
        <v>4.5500000000000096</v>
      </c>
      <c r="DY73" s="7">
        <v>3.2433333333333301</v>
      </c>
      <c r="DZ73" s="7">
        <v>3.13055555555556</v>
      </c>
      <c r="EA73" s="6"/>
      <c r="EB73" s="7">
        <v>59.231724137931003</v>
      </c>
      <c r="EC73" s="7">
        <v>1.925</v>
      </c>
      <c r="ED73" s="7">
        <v>11.9</v>
      </c>
      <c r="EE73" s="7">
        <v>12.5127692307692</v>
      </c>
      <c r="EF73" s="6"/>
      <c r="EG73" s="7">
        <v>6637.4714285714299</v>
      </c>
      <c r="EH73" s="7">
        <v>11.9</v>
      </c>
      <c r="EI73" s="6"/>
      <c r="EJ73" s="7">
        <v>6237.3013460186903</v>
      </c>
      <c r="EK73" s="6"/>
      <c r="EL73" s="6"/>
      <c r="EM73" s="6"/>
      <c r="EN73" s="7">
        <v>6973.6640441933596</v>
      </c>
      <c r="EO73" s="6"/>
      <c r="EP73" s="7">
        <v>52.875</v>
      </c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7">
        <v>5.95</v>
      </c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7">
        <v>46.174999999999997</v>
      </c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7">
        <v>0.21875</v>
      </c>
      <c r="GN73" s="6"/>
      <c r="GO73" s="6"/>
      <c r="GP73" s="6"/>
      <c r="GQ73" s="6"/>
      <c r="GR73" s="6"/>
      <c r="GS73" s="6"/>
      <c r="GT73" s="6"/>
      <c r="GU73" s="6"/>
      <c r="GV73" s="6"/>
      <c r="GW73" s="8"/>
    </row>
    <row r="74" spans="1:205" ht="12.75" customHeight="1" x14ac:dyDescent="0.25">
      <c r="A74" s="38"/>
      <c r="B74" s="61" t="s">
        <v>191</v>
      </c>
      <c r="C74" s="62"/>
      <c r="D74" s="5" t="s">
        <v>197</v>
      </c>
      <c r="E74" s="35" t="s">
        <v>373</v>
      </c>
      <c r="F74" s="35"/>
      <c r="G74" s="35"/>
      <c r="H74" s="35"/>
      <c r="I74" s="35"/>
      <c r="J74" s="35"/>
      <c r="K74" s="35"/>
      <c r="L74" s="35"/>
      <c r="M74" s="35"/>
      <c r="N74" s="17"/>
      <c r="O74" s="26"/>
      <c r="P74" s="26">
        <f>VLOOKUP(MID(D74,1,4),Complexeprogrammas!A:C,3,FALSE)</f>
        <v>1</v>
      </c>
      <c r="Q74" s="26"/>
      <c r="R74" s="35"/>
      <c r="S74" s="26"/>
      <c r="T74" s="26" t="e">
        <f>VLOOKUP(D74,Retribueerbaar!C:E,3,FALSE)</f>
        <v>#N/A</v>
      </c>
      <c r="U74" s="26"/>
      <c r="V74" s="26"/>
      <c r="W74" s="26"/>
      <c r="X74" s="26"/>
      <c r="Y74" s="26">
        <f>VLOOKUP($D74,'Aantal per systeem'!$C$5:$F$200,2,FALSE)</f>
        <v>0</v>
      </c>
      <c r="Z74" s="26">
        <f>VLOOKUP($D74,'Aantal per systeem'!$C$5:$F$200,3,FALSE)</f>
        <v>19</v>
      </c>
      <c r="AA74" s="26">
        <f>VLOOKUP($D74,'Aantal per systeem'!$C$5:$F$200,4,FALSE)</f>
        <v>6862</v>
      </c>
      <c r="AB74" s="26"/>
      <c r="AC74" s="26"/>
      <c r="AD74" s="25">
        <f t="shared" si="9"/>
        <v>58.624150963624849</v>
      </c>
      <c r="AE74" s="25">
        <f t="shared" si="10"/>
        <v>20.274999999999999</v>
      </c>
      <c r="AF74" s="25">
        <f t="shared" si="11"/>
        <v>3426.6649638189683</v>
      </c>
      <c r="AG74" s="17"/>
      <c r="AH74" s="17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7">
        <v>7.6363636363635995E-2</v>
      </c>
      <c r="BC74" s="7">
        <v>20.931818181818201</v>
      </c>
      <c r="BD74" s="6"/>
      <c r="BE74" s="6"/>
      <c r="BF74" s="6"/>
      <c r="BG74" s="6"/>
      <c r="BH74" s="6"/>
      <c r="BI74" s="7">
        <v>0.68</v>
      </c>
      <c r="BJ74" s="7">
        <v>30.196909090909099</v>
      </c>
      <c r="BK74" s="7">
        <v>1.2050000000000001</v>
      </c>
      <c r="BL74" s="7">
        <v>0.51427772600186406</v>
      </c>
      <c r="BM74" s="7">
        <v>1.0849068322981399</v>
      </c>
      <c r="BN74" s="6"/>
      <c r="BO74" s="6"/>
      <c r="BP74" s="6"/>
      <c r="BQ74" s="6"/>
      <c r="BR74" s="6"/>
      <c r="BS74" s="7">
        <v>3.7652326390910602</v>
      </c>
      <c r="BT74" s="7">
        <v>0.16964285714285701</v>
      </c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7">
        <v>2.0249999999999999</v>
      </c>
      <c r="CK74" s="6"/>
      <c r="CL74" s="7">
        <v>0.13500000000000001</v>
      </c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7">
        <v>9</v>
      </c>
      <c r="DQ74" s="6"/>
      <c r="DR74" s="6"/>
      <c r="DS74" s="6"/>
      <c r="DT74" s="6"/>
      <c r="DU74" s="6"/>
      <c r="DV74" s="6"/>
      <c r="DW74" s="7">
        <v>0.155</v>
      </c>
      <c r="DX74" s="6"/>
      <c r="DY74" s="6"/>
      <c r="DZ74" s="6"/>
      <c r="EA74" s="6"/>
      <c r="EB74" s="6"/>
      <c r="EC74" s="6"/>
      <c r="ED74" s="6"/>
      <c r="EE74" s="6"/>
      <c r="EF74" s="6"/>
      <c r="EG74" s="7">
        <v>0.16</v>
      </c>
      <c r="EH74" s="6"/>
      <c r="EI74" s="6"/>
      <c r="EJ74" s="7">
        <v>0.21</v>
      </c>
      <c r="EK74" s="6"/>
      <c r="EL74" s="7">
        <v>4.1900000000000004</v>
      </c>
      <c r="EM74" s="7">
        <v>6.56</v>
      </c>
      <c r="EN74" s="6"/>
      <c r="EO74" s="6"/>
      <c r="EP74" s="6"/>
      <c r="EQ74" s="6"/>
      <c r="ER74" s="6"/>
      <c r="ES74" s="7">
        <v>13.8203826086957</v>
      </c>
      <c r="ET74" s="6"/>
      <c r="EU74" s="6"/>
      <c r="EV74" s="6"/>
      <c r="EW74" s="6"/>
      <c r="EX74" s="7">
        <v>0.138125</v>
      </c>
      <c r="EY74" s="7">
        <v>0.52772727272727304</v>
      </c>
      <c r="EZ74" s="7">
        <v>2.4336016176803299</v>
      </c>
      <c r="FA74" s="6"/>
      <c r="FB74" s="7">
        <v>0.64700000000000002</v>
      </c>
      <c r="FC74" s="7">
        <v>0.16</v>
      </c>
      <c r="FD74" s="7">
        <v>93</v>
      </c>
      <c r="FE74" s="7">
        <v>8.2525587047857396</v>
      </c>
      <c r="FF74" s="7">
        <v>122.1571049474</v>
      </c>
      <c r="FG74" s="7">
        <v>122.47221395389499</v>
      </c>
      <c r="FH74" s="7">
        <v>35.612849836053698</v>
      </c>
      <c r="FI74" s="7">
        <v>16.376110990948099</v>
      </c>
      <c r="FJ74" s="7">
        <v>43.465046069239001</v>
      </c>
      <c r="FK74" s="7">
        <v>8.6968692399514307</v>
      </c>
      <c r="FL74" s="7">
        <v>178.00390869210099</v>
      </c>
      <c r="FM74" s="7">
        <v>144.69194286718599</v>
      </c>
      <c r="FN74" s="7">
        <v>15.380980129697701</v>
      </c>
      <c r="FO74" s="7">
        <v>89.615802484255099</v>
      </c>
      <c r="FP74" s="7">
        <v>165.745727956606</v>
      </c>
      <c r="FQ74" s="7">
        <v>13.1328256643685</v>
      </c>
      <c r="FR74" s="7">
        <v>95.884936961211295</v>
      </c>
      <c r="FS74" s="7">
        <v>192.67629985757699</v>
      </c>
      <c r="FT74" s="7">
        <v>28.489353469840299</v>
      </c>
      <c r="FU74" s="7">
        <v>68.918807743385102</v>
      </c>
      <c r="FV74" s="7">
        <v>112.195211921664</v>
      </c>
      <c r="FW74" s="7">
        <v>59.632056778448302</v>
      </c>
      <c r="FX74" s="7">
        <v>106.64105190951101</v>
      </c>
      <c r="FY74" s="7">
        <v>50.5854654326128</v>
      </c>
      <c r="FZ74" s="7">
        <v>72.749385459906094</v>
      </c>
      <c r="GA74" s="7">
        <v>151.53586291951501</v>
      </c>
      <c r="GB74" s="7">
        <v>39.129124283461202</v>
      </c>
      <c r="GC74" s="7">
        <v>33.867610796288098</v>
      </c>
      <c r="GD74" s="7">
        <v>260.19409766659601</v>
      </c>
      <c r="GE74" s="7">
        <v>6.9768448252925896</v>
      </c>
      <c r="GF74" s="7">
        <v>244.30559459817999</v>
      </c>
      <c r="GG74" s="7">
        <v>46.210497119300499</v>
      </c>
      <c r="GH74" s="7">
        <v>30.234207701289499</v>
      </c>
      <c r="GI74" s="7">
        <v>153.747790786753</v>
      </c>
      <c r="GJ74" s="7">
        <v>96.439961385296101</v>
      </c>
      <c r="GK74" s="7">
        <v>54.2420925003455</v>
      </c>
      <c r="GL74" s="7">
        <v>38.372003532142799</v>
      </c>
      <c r="GM74" s="7">
        <v>101.06030385417699</v>
      </c>
      <c r="GN74" s="7">
        <v>293.50649984854198</v>
      </c>
      <c r="GO74" s="7">
        <v>12.914202767907399</v>
      </c>
      <c r="GP74" s="7">
        <v>0.448034782608696</v>
      </c>
      <c r="GQ74" s="7">
        <v>4.1665999999999999</v>
      </c>
      <c r="GR74" s="7">
        <v>0.68759999999999999</v>
      </c>
      <c r="GS74" s="6"/>
      <c r="GT74" s="7">
        <v>0.41320000000000001</v>
      </c>
      <c r="GU74" s="7">
        <v>10.067994490222199</v>
      </c>
      <c r="GV74" s="6"/>
      <c r="GW74" s="8"/>
    </row>
    <row r="75" spans="1:205" ht="12.75" customHeight="1" x14ac:dyDescent="0.25">
      <c r="A75" s="38"/>
      <c r="B75" s="61" t="s">
        <v>191</v>
      </c>
      <c r="C75" s="62"/>
      <c r="D75" s="5" t="s">
        <v>198</v>
      </c>
      <c r="E75" s="35" t="s">
        <v>373</v>
      </c>
      <c r="F75" s="35"/>
      <c r="G75" s="35"/>
      <c r="H75" s="35"/>
      <c r="I75" s="35"/>
      <c r="J75" s="35"/>
      <c r="K75" s="35"/>
      <c r="L75" s="35"/>
      <c r="M75" s="35"/>
      <c r="N75" s="17"/>
      <c r="O75" s="26"/>
      <c r="P75" s="26" t="e">
        <f>VLOOKUP(MID(D75,1,4),Complexeprogrammas!A:C,3,FALSE)</f>
        <v>#N/A</v>
      </c>
      <c r="Q75" s="26"/>
      <c r="R75" s="35"/>
      <c r="S75" s="26"/>
      <c r="T75" s="26" t="e">
        <f>VLOOKUP(D75,Retribueerbaar!C:E,3,FALSE)</f>
        <v>#N/A</v>
      </c>
      <c r="U75" s="26"/>
      <c r="V75" s="26"/>
      <c r="W75" s="26"/>
      <c r="X75" s="26"/>
      <c r="Y75" s="26" t="e">
        <f>VLOOKUP($D75,'Aantal per systeem'!$C$5:$F$200,2,FALSE)</f>
        <v>#N/A</v>
      </c>
      <c r="Z75" s="26" t="e">
        <f>VLOOKUP($D75,'Aantal per systeem'!$C$5:$F$200,3,FALSE)</f>
        <v>#N/A</v>
      </c>
      <c r="AA75" s="26" t="e">
        <f>VLOOKUP($D75,'Aantal per systeem'!$C$5:$F$200,4,FALSE)</f>
        <v>#N/A</v>
      </c>
      <c r="AB75" s="26"/>
      <c r="AC75" s="26"/>
      <c r="AD75" s="25">
        <f t="shared" si="9"/>
        <v>0</v>
      </c>
      <c r="AE75" s="25">
        <f t="shared" si="10"/>
        <v>10667.54869357116</v>
      </c>
      <c r="AF75" s="25">
        <f t="shared" si="11"/>
        <v>0</v>
      </c>
      <c r="AG75" s="17"/>
      <c r="AH75" s="17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7">
        <v>1.25</v>
      </c>
      <c r="CP75" s="6"/>
      <c r="CQ75" s="6"/>
      <c r="CR75" s="6"/>
      <c r="CS75" s="6"/>
      <c r="CT75" s="6"/>
      <c r="CU75" s="6"/>
      <c r="CV75" s="6"/>
      <c r="CW75" s="6"/>
      <c r="CX75" s="6"/>
      <c r="CY75" s="7">
        <v>389</v>
      </c>
      <c r="CZ75" s="7">
        <v>9675.6081670168096</v>
      </c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7">
        <v>78</v>
      </c>
      <c r="DL75" s="7">
        <v>317.914285714286</v>
      </c>
      <c r="DM75" s="6"/>
      <c r="DN75" s="6"/>
      <c r="DO75" s="6"/>
      <c r="DP75" s="6"/>
      <c r="DQ75" s="6"/>
      <c r="DR75" s="6"/>
      <c r="DS75" s="6"/>
      <c r="DT75" s="6"/>
      <c r="DU75" s="6"/>
      <c r="DV75" s="7">
        <v>0.25</v>
      </c>
      <c r="DW75" s="6"/>
      <c r="DX75" s="7">
        <v>2</v>
      </c>
      <c r="DY75" s="6"/>
      <c r="DZ75" s="7">
        <v>1.3214285714285701</v>
      </c>
      <c r="EA75" s="6"/>
      <c r="EB75" s="7">
        <v>194.33009294626899</v>
      </c>
      <c r="EC75" s="6"/>
      <c r="ED75" s="7">
        <v>1.2413793103448301</v>
      </c>
      <c r="EE75" s="7">
        <v>7.8833400120216401</v>
      </c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7">
        <v>209</v>
      </c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8"/>
    </row>
    <row r="76" spans="1:205" ht="12.75" customHeight="1" x14ac:dyDescent="0.25">
      <c r="A76" s="38"/>
      <c r="B76" s="61" t="s">
        <v>191</v>
      </c>
      <c r="C76" s="62"/>
      <c r="D76" s="5" t="s">
        <v>199</v>
      </c>
      <c r="E76" s="35" t="s">
        <v>373</v>
      </c>
      <c r="F76" s="35"/>
      <c r="G76" s="35"/>
      <c r="H76" s="35"/>
      <c r="I76" s="35"/>
      <c r="J76" s="35"/>
      <c r="K76" s="35"/>
      <c r="L76" s="35"/>
      <c r="M76" s="35"/>
      <c r="N76" s="17"/>
      <c r="O76" s="26"/>
      <c r="P76" s="26" t="e">
        <f>VLOOKUP(MID(D76,1,4),Complexeprogrammas!A:C,3,FALSE)</f>
        <v>#N/A</v>
      </c>
      <c r="Q76" s="26" t="s">
        <v>373</v>
      </c>
      <c r="R76" s="35"/>
      <c r="S76" s="26"/>
      <c r="T76" s="26" t="e">
        <f>VLOOKUP(D76,Retribueerbaar!C:E,3,FALSE)</f>
        <v>#N/A</v>
      </c>
      <c r="U76" s="26"/>
      <c r="V76" s="26"/>
      <c r="W76" s="26"/>
      <c r="X76" s="26"/>
      <c r="Y76" s="26" t="e">
        <f>VLOOKUP($D76,'Aantal per systeem'!$C$5:$F$200,2,FALSE)</f>
        <v>#N/A</v>
      </c>
      <c r="Z76" s="26" t="e">
        <f>VLOOKUP($D76,'Aantal per systeem'!$C$5:$F$200,3,FALSE)</f>
        <v>#N/A</v>
      </c>
      <c r="AA76" s="26" t="e">
        <f>VLOOKUP($D76,'Aantal per systeem'!$C$5:$F$200,4,FALSE)</f>
        <v>#N/A</v>
      </c>
      <c r="AB76" s="26"/>
      <c r="AC76" s="26"/>
      <c r="AD76" s="25">
        <f t="shared" si="9"/>
        <v>0</v>
      </c>
      <c r="AE76" s="25">
        <f t="shared" si="10"/>
        <v>31.184210526315791</v>
      </c>
      <c r="AF76" s="25">
        <f t="shared" si="11"/>
        <v>191.55690725056286</v>
      </c>
      <c r="AG76" s="17"/>
      <c r="AH76" s="17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7">
        <v>14.75</v>
      </c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7">
        <v>10.5</v>
      </c>
      <c r="EH76" s="6"/>
      <c r="EI76" s="6"/>
      <c r="EJ76" s="7">
        <v>16.75</v>
      </c>
      <c r="EK76" s="6"/>
      <c r="EL76" s="6"/>
      <c r="EM76" s="6"/>
      <c r="EN76" s="7">
        <v>3.9342105263157898</v>
      </c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7">
        <v>3.5</v>
      </c>
      <c r="FD76" s="6"/>
      <c r="FE76" s="6"/>
      <c r="FF76" s="7">
        <v>5.0070563174011404</v>
      </c>
      <c r="FG76" s="7">
        <v>22.425000000000001</v>
      </c>
      <c r="FH76" s="6"/>
      <c r="FI76" s="6"/>
      <c r="FJ76" s="7">
        <v>0.25735294117647101</v>
      </c>
      <c r="FK76" s="6"/>
      <c r="FL76" s="7">
        <v>16.064516129032299</v>
      </c>
      <c r="FM76" s="6"/>
      <c r="FN76" s="6"/>
      <c r="FO76" s="6"/>
      <c r="FP76" s="6"/>
      <c r="FQ76" s="6"/>
      <c r="FR76" s="6"/>
      <c r="FS76" s="7">
        <v>26.324999999999999</v>
      </c>
      <c r="FT76" s="6"/>
      <c r="FU76" s="7">
        <v>11.7</v>
      </c>
      <c r="FV76" s="7">
        <v>3.1272727272727301</v>
      </c>
      <c r="FW76" s="7">
        <v>12.988636363636401</v>
      </c>
      <c r="FX76" s="7">
        <v>24.6029075091575</v>
      </c>
      <c r="FY76" s="7">
        <v>7.0297079751440901</v>
      </c>
      <c r="FZ76" s="7">
        <v>5.9740740740740801</v>
      </c>
      <c r="GA76" s="6"/>
      <c r="GB76" s="6"/>
      <c r="GC76" s="7">
        <v>1.0833333333333299</v>
      </c>
      <c r="GD76" s="7">
        <v>15.841735084838501</v>
      </c>
      <c r="GE76" s="6"/>
      <c r="GF76" s="6"/>
      <c r="GG76" s="6"/>
      <c r="GH76" s="6"/>
      <c r="GI76" s="6"/>
      <c r="GJ76" s="6"/>
      <c r="GK76" s="7">
        <v>19.267941058122599</v>
      </c>
      <c r="GL76" s="6"/>
      <c r="GM76" s="6"/>
      <c r="GN76" s="7">
        <v>16.362373737373701</v>
      </c>
      <c r="GO76" s="6"/>
      <c r="GP76" s="6"/>
      <c r="GQ76" s="6"/>
      <c r="GR76" s="6"/>
      <c r="GS76" s="6"/>
      <c r="GT76" s="6"/>
      <c r="GU76" s="6"/>
      <c r="GV76" s="6"/>
      <c r="GW76" s="8"/>
    </row>
    <row r="77" spans="1:205" ht="12.75" customHeight="1" x14ac:dyDescent="0.25">
      <c r="A77" s="38"/>
      <c r="B77" s="61" t="s">
        <v>191</v>
      </c>
      <c r="C77" s="62"/>
      <c r="D77" s="5" t="s">
        <v>200</v>
      </c>
      <c r="E77" s="35" t="s">
        <v>373</v>
      </c>
      <c r="F77" s="35"/>
      <c r="G77" s="35"/>
      <c r="H77" s="35"/>
      <c r="I77" s="35"/>
      <c r="J77" s="35"/>
      <c r="K77" s="35"/>
      <c r="L77" s="35"/>
      <c r="M77" s="35"/>
      <c r="N77" s="17"/>
      <c r="O77" s="26"/>
      <c r="P77" s="26" t="e">
        <f>VLOOKUP(MID(D77,1,4),Complexeprogrammas!A:C,3,FALSE)</f>
        <v>#N/A</v>
      </c>
      <c r="Q77" s="26"/>
      <c r="R77" s="35"/>
      <c r="S77" s="26"/>
      <c r="T77" s="26" t="e">
        <f>VLOOKUP(D77,Retribueerbaar!C:E,3,FALSE)</f>
        <v>#N/A</v>
      </c>
      <c r="U77" s="26"/>
      <c r="V77" s="26"/>
      <c r="W77" s="26"/>
      <c r="X77" s="26"/>
      <c r="Y77" s="26" t="e">
        <f>VLOOKUP($D77,'Aantal per systeem'!$C$5:$F$200,2,FALSE)</f>
        <v>#N/A</v>
      </c>
      <c r="Z77" s="26" t="e">
        <f>VLOOKUP($D77,'Aantal per systeem'!$C$5:$F$200,3,FALSE)</f>
        <v>#N/A</v>
      </c>
      <c r="AA77" s="26" t="e">
        <f>VLOOKUP($D77,'Aantal per systeem'!$C$5:$F$200,4,FALSE)</f>
        <v>#N/A</v>
      </c>
      <c r="AB77" s="26"/>
      <c r="AC77" s="26"/>
      <c r="AD77" s="25">
        <f t="shared" si="9"/>
        <v>0</v>
      </c>
      <c r="AE77" s="25">
        <f t="shared" si="10"/>
        <v>117.51986604531587</v>
      </c>
      <c r="AF77" s="25">
        <f t="shared" si="11"/>
        <v>13121.063575738019</v>
      </c>
      <c r="AG77" s="17"/>
      <c r="AH77" s="17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7">
        <v>3</v>
      </c>
      <c r="DM77" s="6"/>
      <c r="DN77" s="6"/>
      <c r="DO77" s="6"/>
      <c r="DP77" s="6"/>
      <c r="DQ77" s="6"/>
      <c r="DR77" s="6"/>
      <c r="DS77" s="6"/>
      <c r="DT77" s="6"/>
      <c r="DU77" s="6"/>
      <c r="DV77" s="7">
        <v>38.830065359477103</v>
      </c>
      <c r="DW77" s="7">
        <v>27.75</v>
      </c>
      <c r="DX77" s="7">
        <v>1.1034482758620701</v>
      </c>
      <c r="DY77" s="6"/>
      <c r="DZ77" s="7">
        <v>5.6868686868686904</v>
      </c>
      <c r="EA77" s="6"/>
      <c r="EB77" s="7">
        <v>38.649483723107998</v>
      </c>
      <c r="EC77" s="6"/>
      <c r="ED77" s="6"/>
      <c r="EE77" s="7">
        <v>2.5</v>
      </c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7">
        <v>13032.1307692308</v>
      </c>
      <c r="FD77" s="6"/>
      <c r="FE77" s="6"/>
      <c r="FF77" s="7">
        <v>4.9400000000000004</v>
      </c>
      <c r="FG77" s="6"/>
      <c r="FH77" s="6"/>
      <c r="FI77" s="7">
        <v>7.5</v>
      </c>
      <c r="FJ77" s="6"/>
      <c r="FK77" s="6"/>
      <c r="FL77" s="7">
        <v>7.2925824175824197</v>
      </c>
      <c r="FM77" s="6"/>
      <c r="FN77" s="6"/>
      <c r="FO77" s="6"/>
      <c r="FP77" s="6"/>
      <c r="FQ77" s="6"/>
      <c r="FR77" s="7">
        <v>18.806451612903199</v>
      </c>
      <c r="FS77" s="6"/>
      <c r="FT77" s="6"/>
      <c r="FU77" s="6"/>
      <c r="FV77" s="6"/>
      <c r="FW77" s="6"/>
      <c r="FX77" s="6"/>
      <c r="FY77" s="6"/>
      <c r="FZ77" s="7">
        <v>2.64</v>
      </c>
      <c r="GA77" s="6"/>
      <c r="GB77" s="6"/>
      <c r="GC77" s="6"/>
      <c r="GD77" s="6"/>
      <c r="GE77" s="6"/>
      <c r="GF77" s="7">
        <v>4.28571428571429</v>
      </c>
      <c r="GG77" s="6"/>
      <c r="GH77" s="6"/>
      <c r="GI77" s="6"/>
      <c r="GJ77" s="6"/>
      <c r="GK77" s="6"/>
      <c r="GL77" s="7">
        <v>6.5</v>
      </c>
      <c r="GM77" s="7">
        <v>20.634724857685001</v>
      </c>
      <c r="GN77" s="7">
        <v>5.3333333333333304</v>
      </c>
      <c r="GO77" s="6"/>
      <c r="GP77" s="7">
        <v>11</v>
      </c>
      <c r="GQ77" s="6"/>
      <c r="GR77" s="6"/>
      <c r="GS77" s="6"/>
      <c r="GT77" s="6"/>
      <c r="GU77" s="6"/>
      <c r="GV77" s="6"/>
      <c r="GW77" s="8"/>
    </row>
    <row r="78" spans="1:205" ht="12.75" customHeight="1" x14ac:dyDescent="0.25">
      <c r="A78" s="38"/>
      <c r="B78" s="61" t="s">
        <v>191</v>
      </c>
      <c r="C78" s="62"/>
      <c r="D78" s="5" t="s">
        <v>201</v>
      </c>
      <c r="E78" s="35" t="s">
        <v>373</v>
      </c>
      <c r="F78" s="35"/>
      <c r="G78" s="35"/>
      <c r="H78" s="35"/>
      <c r="I78" s="35"/>
      <c r="J78" s="35"/>
      <c r="K78" s="35"/>
      <c r="L78" s="35"/>
      <c r="M78" s="35"/>
      <c r="N78" s="17"/>
      <c r="O78" s="26"/>
      <c r="P78" s="26">
        <f>VLOOKUP(MID(D78,1,4),Complexeprogrammas!A:C,3,FALSE)</f>
        <v>1</v>
      </c>
      <c r="Q78" s="26"/>
      <c r="R78" s="35"/>
      <c r="S78" s="26"/>
      <c r="T78" s="26" t="e">
        <f>VLOOKUP(D78,Retribueerbaar!C:E,3,FALSE)</f>
        <v>#N/A</v>
      </c>
      <c r="U78" s="26"/>
      <c r="V78" s="26"/>
      <c r="W78" s="26"/>
      <c r="X78" s="26"/>
      <c r="Y78" s="26">
        <f>VLOOKUP($D78,'Aantal per systeem'!$C$5:$F$200,2,FALSE)</f>
        <v>0</v>
      </c>
      <c r="Z78" s="26">
        <f>VLOOKUP($D78,'Aantal per systeem'!$C$5:$F$200,3,FALSE)</f>
        <v>0</v>
      </c>
      <c r="AA78" s="26">
        <f>VLOOKUP($D78,'Aantal per systeem'!$C$5:$F$200,4,FALSE)</f>
        <v>2021</v>
      </c>
      <c r="AB78" s="26"/>
      <c r="AC78" s="26"/>
      <c r="AD78" s="25">
        <f t="shared" si="9"/>
        <v>0</v>
      </c>
      <c r="AE78" s="25">
        <f t="shared" si="10"/>
        <v>29464.742338613454</v>
      </c>
      <c r="AF78" s="25">
        <f t="shared" si="11"/>
        <v>52.478313577586199</v>
      </c>
      <c r="AG78" s="17"/>
      <c r="AH78" s="17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7">
        <v>15.2735294117647</v>
      </c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7">
        <v>8.5</v>
      </c>
      <c r="DE78" s="6"/>
      <c r="DF78" s="7">
        <v>3.6</v>
      </c>
      <c r="DG78" s="6"/>
      <c r="DH78" s="7">
        <v>2.7</v>
      </c>
      <c r="DI78" s="7">
        <v>1.8</v>
      </c>
      <c r="DJ78" s="7">
        <v>6.3</v>
      </c>
      <c r="DK78" s="6"/>
      <c r="DL78" s="7">
        <v>9109.2980758982903</v>
      </c>
      <c r="DM78" s="7">
        <v>8586.1442950373203</v>
      </c>
      <c r="DN78" s="7">
        <v>549.77583634696805</v>
      </c>
      <c r="DO78" s="7">
        <v>228.66499999999999</v>
      </c>
      <c r="DP78" s="7">
        <v>230.27857142857101</v>
      </c>
      <c r="DQ78" s="7">
        <v>253.74</v>
      </c>
      <c r="DR78" s="7">
        <v>430.42466346153799</v>
      </c>
      <c r="DS78" s="7">
        <v>281.299375</v>
      </c>
      <c r="DT78" s="7">
        <v>321.65499999999997</v>
      </c>
      <c r="DU78" s="7">
        <v>1239.18323688593</v>
      </c>
      <c r="DV78" s="7">
        <v>897.999503877606</v>
      </c>
      <c r="DW78" s="7">
        <v>1070.0965896393</v>
      </c>
      <c r="DX78" s="7">
        <v>906.51328455171597</v>
      </c>
      <c r="DY78" s="7">
        <v>868.00359876203902</v>
      </c>
      <c r="DZ78" s="7">
        <v>987.07443534903405</v>
      </c>
      <c r="EA78" s="7">
        <v>583.93453530319903</v>
      </c>
      <c r="EB78" s="7">
        <v>595.45575013116297</v>
      </c>
      <c r="EC78" s="7">
        <v>609.48311511533905</v>
      </c>
      <c r="ED78" s="7">
        <v>711.69015049447603</v>
      </c>
      <c r="EE78" s="7">
        <v>917.861126006679</v>
      </c>
      <c r="EF78" s="7">
        <v>19.4338235294118</v>
      </c>
      <c r="EG78" s="7">
        <v>19.975000000000001</v>
      </c>
      <c r="EH78" s="7">
        <v>10.1323717948718</v>
      </c>
      <c r="EI78" s="6"/>
      <c r="EJ78" s="7">
        <v>6.5250000000000004</v>
      </c>
      <c r="EK78" s="6"/>
      <c r="EL78" s="6"/>
      <c r="EM78" s="6"/>
      <c r="EN78" s="7">
        <v>7.2</v>
      </c>
      <c r="EO78" s="6"/>
      <c r="EP78" s="6"/>
      <c r="EQ78" s="6"/>
      <c r="ER78" s="6"/>
      <c r="ES78" s="7">
        <v>7.1007403846153796</v>
      </c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7">
        <v>1.4375</v>
      </c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7">
        <v>51.040813577586199</v>
      </c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8"/>
    </row>
    <row r="79" spans="1:205" ht="12.75" customHeight="1" x14ac:dyDescent="0.25">
      <c r="A79" s="38"/>
      <c r="B79" s="61" t="s">
        <v>191</v>
      </c>
      <c r="C79" s="62"/>
      <c r="D79" s="5" t="s">
        <v>202</v>
      </c>
      <c r="E79" s="35" t="s">
        <v>373</v>
      </c>
      <c r="F79" s="35"/>
      <c r="G79" s="35"/>
      <c r="H79" s="35"/>
      <c r="I79" s="35"/>
      <c r="J79" s="35"/>
      <c r="K79" s="35"/>
      <c r="L79" s="35"/>
      <c r="M79" s="35"/>
      <c r="N79" s="17"/>
      <c r="O79" s="26"/>
      <c r="P79" s="26">
        <f>VLOOKUP(MID(D79,1,4),Complexeprogrammas!A:C,3,FALSE)</f>
        <v>1</v>
      </c>
      <c r="Q79" s="26"/>
      <c r="R79" s="35"/>
      <c r="S79" s="26"/>
      <c r="T79" s="26" t="e">
        <f>VLOOKUP(D79,Retribueerbaar!C:E,3,FALSE)</f>
        <v>#N/A</v>
      </c>
      <c r="U79" s="26"/>
      <c r="V79" s="26"/>
      <c r="W79" s="26"/>
      <c r="X79" s="26"/>
      <c r="Y79" s="26">
        <f>VLOOKUP($D79,'Aantal per systeem'!$C$5:$F$200,2,FALSE)</f>
        <v>0</v>
      </c>
      <c r="Z79" s="26">
        <f>VLOOKUP($D79,'Aantal per systeem'!$C$5:$F$200,3,FALSE)</f>
        <v>0</v>
      </c>
      <c r="AA79" s="26">
        <f>VLOOKUP($D79,'Aantal per systeem'!$C$5:$F$200,4,FALSE)</f>
        <v>146</v>
      </c>
      <c r="AB79" s="26"/>
      <c r="AC79" s="26"/>
      <c r="AD79" s="25">
        <f t="shared" si="9"/>
        <v>0</v>
      </c>
      <c r="AE79" s="25">
        <f t="shared" si="10"/>
        <v>4080.2390210114886</v>
      </c>
      <c r="AF79" s="25">
        <f t="shared" si="11"/>
        <v>5.1739130434782599</v>
      </c>
      <c r="AG79" s="17"/>
      <c r="AH79" s="17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7">
        <v>2.75</v>
      </c>
      <c r="DJ79" s="6"/>
      <c r="DK79" s="6"/>
      <c r="DL79" s="7">
        <v>101.75</v>
      </c>
      <c r="DM79" s="7">
        <v>356.09131493506499</v>
      </c>
      <c r="DN79" s="7">
        <v>30.966666666666701</v>
      </c>
      <c r="DO79" s="7">
        <v>32</v>
      </c>
      <c r="DP79" s="7">
        <v>236.25</v>
      </c>
      <c r="DQ79" s="7">
        <v>215.75</v>
      </c>
      <c r="DR79" s="6"/>
      <c r="DS79" s="7">
        <v>3</v>
      </c>
      <c r="DT79" s="7">
        <v>254</v>
      </c>
      <c r="DU79" s="7">
        <v>126.82988539238499</v>
      </c>
      <c r="DV79" s="7">
        <v>526.38365340044095</v>
      </c>
      <c r="DW79" s="7">
        <v>290.20633621666099</v>
      </c>
      <c r="DX79" s="7">
        <v>2.6875</v>
      </c>
      <c r="DY79" s="6"/>
      <c r="DZ79" s="7">
        <v>131.265554511278</v>
      </c>
      <c r="EA79" s="7">
        <v>605.05194805194799</v>
      </c>
      <c r="EB79" s="7">
        <v>459.02507539222</v>
      </c>
      <c r="EC79" s="7">
        <v>3</v>
      </c>
      <c r="ED79" s="7">
        <v>687.98108644482397</v>
      </c>
      <c r="EE79" s="6"/>
      <c r="EF79" s="6"/>
      <c r="EG79" s="7">
        <v>1.75</v>
      </c>
      <c r="EH79" s="6"/>
      <c r="EI79" s="6"/>
      <c r="EJ79" s="7">
        <v>1.5</v>
      </c>
      <c r="EK79" s="6"/>
      <c r="EL79" s="6"/>
      <c r="EM79" s="6"/>
      <c r="EN79" s="7">
        <v>12</v>
      </c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7">
        <v>5.1739130434782599</v>
      </c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8"/>
    </row>
    <row r="80" spans="1:205" ht="12.75" customHeight="1" x14ac:dyDescent="0.25">
      <c r="A80" s="38"/>
      <c r="B80" s="61" t="s">
        <v>191</v>
      </c>
      <c r="C80" s="62"/>
      <c r="D80" s="5" t="s">
        <v>203</v>
      </c>
      <c r="E80" s="35" t="s">
        <v>373</v>
      </c>
      <c r="F80" s="35"/>
      <c r="G80" s="35"/>
      <c r="H80" s="35"/>
      <c r="I80" s="35"/>
      <c r="J80" s="35"/>
      <c r="K80" s="35"/>
      <c r="L80" s="35"/>
      <c r="M80" s="35"/>
      <c r="N80" s="17"/>
      <c r="O80" s="26"/>
      <c r="P80" s="26">
        <f>VLOOKUP(MID(D80,1,4),Complexeprogrammas!A:C,3,FALSE)</f>
        <v>1</v>
      </c>
      <c r="Q80" s="26"/>
      <c r="R80" s="35"/>
      <c r="S80" s="26"/>
      <c r="T80" s="26" t="e">
        <f>VLOOKUP(D80,Retribueerbaar!C:E,3,FALSE)</f>
        <v>#N/A</v>
      </c>
      <c r="U80" s="26"/>
      <c r="V80" s="26"/>
      <c r="W80" s="26"/>
      <c r="X80" s="26"/>
      <c r="Y80" s="26">
        <f>VLOOKUP($D80,'Aantal per systeem'!$C$5:$F$200,2,FALSE)</f>
        <v>0</v>
      </c>
      <c r="Z80" s="26">
        <f>VLOOKUP($D80,'Aantal per systeem'!$C$5:$F$200,3,FALSE)</f>
        <v>0</v>
      </c>
      <c r="AA80" s="26">
        <f>VLOOKUP($D80,'Aantal per systeem'!$C$5:$F$200,4,FALSE)</f>
        <v>112</v>
      </c>
      <c r="AB80" s="26"/>
      <c r="AC80" s="26"/>
      <c r="AD80" s="25">
        <f t="shared" si="9"/>
        <v>0</v>
      </c>
      <c r="AE80" s="25">
        <f t="shared" si="10"/>
        <v>6129.6785455856498</v>
      </c>
      <c r="AF80" s="25">
        <f t="shared" si="11"/>
        <v>11</v>
      </c>
      <c r="AG80" s="17"/>
      <c r="AH80" s="17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7">
        <v>214.75</v>
      </c>
      <c r="CE80" s="6"/>
      <c r="CF80" s="7">
        <v>28.5</v>
      </c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7">
        <v>0.5</v>
      </c>
      <c r="DJ80" s="6"/>
      <c r="DK80" s="6"/>
      <c r="DL80" s="7">
        <v>23.25</v>
      </c>
      <c r="DM80" s="7">
        <v>67</v>
      </c>
      <c r="DN80" s="6"/>
      <c r="DO80" s="6"/>
      <c r="DP80" s="6"/>
      <c r="DQ80" s="6"/>
      <c r="DR80" s="6"/>
      <c r="DS80" s="7">
        <v>15.5</v>
      </c>
      <c r="DT80" s="6"/>
      <c r="DU80" s="6"/>
      <c r="DV80" s="6"/>
      <c r="DW80" s="6"/>
      <c r="DX80" s="7">
        <v>166.75</v>
      </c>
      <c r="DY80" s="7">
        <v>143.92790237502001</v>
      </c>
      <c r="DZ80" s="7">
        <v>3.359375</v>
      </c>
      <c r="EA80" s="6"/>
      <c r="EB80" s="7">
        <v>46</v>
      </c>
      <c r="EC80" s="6"/>
      <c r="ED80" s="7">
        <v>1.25</v>
      </c>
      <c r="EE80" s="6"/>
      <c r="EF80" s="6"/>
      <c r="EG80" s="7">
        <v>1268.25</v>
      </c>
      <c r="EH80" s="7">
        <v>4315.3912682106302</v>
      </c>
      <c r="EI80" s="6"/>
      <c r="EJ80" s="6"/>
      <c r="EK80" s="6"/>
      <c r="EL80" s="7">
        <v>2</v>
      </c>
      <c r="EM80" s="6"/>
      <c r="EN80" s="7">
        <v>76.5</v>
      </c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7">
        <v>8</v>
      </c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7">
        <v>3</v>
      </c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8"/>
    </row>
    <row r="81" spans="1:205" ht="12.75" customHeight="1" x14ac:dyDescent="0.25">
      <c r="A81" s="38"/>
      <c r="B81" s="61" t="s">
        <v>279</v>
      </c>
      <c r="C81" s="62"/>
      <c r="D81" s="5" t="s">
        <v>280</v>
      </c>
      <c r="E81" s="35"/>
      <c r="F81" s="35"/>
      <c r="G81" s="35"/>
      <c r="H81" s="35"/>
      <c r="I81" s="35"/>
      <c r="J81" s="35"/>
      <c r="K81" s="35"/>
      <c r="L81" s="35"/>
      <c r="M81" s="35" t="s">
        <v>373</v>
      </c>
      <c r="N81" s="17"/>
      <c r="O81" s="26"/>
      <c r="P81" s="26" t="e">
        <f>VLOOKUP(MID(D81,1,4),Complexeprogrammas!A:C,3,FALSE)</f>
        <v>#N/A</v>
      </c>
      <c r="Q81" s="26"/>
      <c r="R81" s="35"/>
      <c r="S81" s="26"/>
      <c r="T81" s="26" t="e">
        <f>VLOOKUP(D81,Retribueerbaar!C:E,3,FALSE)</f>
        <v>#N/A</v>
      </c>
      <c r="U81" s="26"/>
      <c r="V81" s="26"/>
      <c r="W81" s="26"/>
      <c r="X81" s="26"/>
      <c r="Y81" s="26" t="e">
        <f>VLOOKUP($D81,'Aantal per systeem'!$C$5:$F$200,2,FALSE)</f>
        <v>#N/A</v>
      </c>
      <c r="Z81" s="26" t="e">
        <f>VLOOKUP($D81,'Aantal per systeem'!$C$5:$F$200,3,FALSE)</f>
        <v>#N/A</v>
      </c>
      <c r="AA81" s="26" t="e">
        <f>VLOOKUP($D81,'Aantal per systeem'!$C$5:$F$200,4,FALSE)</f>
        <v>#N/A</v>
      </c>
      <c r="AB81" s="26"/>
      <c r="AC81" s="26"/>
      <c r="AD81" s="25">
        <f t="shared" si="9"/>
        <v>13.214200000000002</v>
      </c>
      <c r="AE81" s="25">
        <f t="shared" si="10"/>
        <v>6934.690089870981</v>
      </c>
      <c r="AF81" s="25">
        <f t="shared" si="11"/>
        <v>13.910068055338849</v>
      </c>
      <c r="AG81" s="17"/>
      <c r="AH81" s="17"/>
      <c r="AI81" s="6"/>
      <c r="AJ81" s="6"/>
      <c r="AK81" s="6"/>
      <c r="AL81" s="7">
        <v>4.5757894736842104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7">
        <v>1.2075</v>
      </c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7">
        <v>6.1992000000000003</v>
      </c>
      <c r="BO81" s="6"/>
      <c r="BP81" s="6"/>
      <c r="BQ81" s="6"/>
      <c r="BR81" s="7">
        <v>5.8075000000000001</v>
      </c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7">
        <v>2.1735000000000002</v>
      </c>
      <c r="CI81" s="6"/>
      <c r="CJ81" s="6"/>
      <c r="CK81" s="6"/>
      <c r="CL81" s="6"/>
      <c r="CM81" s="7">
        <v>3.68</v>
      </c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7">
        <v>0.43125000000000002</v>
      </c>
      <c r="DD81" s="7">
        <v>0.23</v>
      </c>
      <c r="DE81" s="6"/>
      <c r="DF81" s="7">
        <v>1.2075</v>
      </c>
      <c r="DG81" s="6"/>
      <c r="DH81" s="7">
        <v>0.86250000000000004</v>
      </c>
      <c r="DI81" s="7">
        <v>0.71875</v>
      </c>
      <c r="DJ81" s="7">
        <v>0.92</v>
      </c>
      <c r="DK81" s="7">
        <v>229.98834637647499</v>
      </c>
      <c r="DL81" s="7">
        <v>511.807056024666</v>
      </c>
      <c r="DM81" s="7">
        <v>289.382100492326</v>
      </c>
      <c r="DN81" s="7">
        <v>156.898245678412</v>
      </c>
      <c r="DO81" s="7">
        <v>94.99</v>
      </c>
      <c r="DP81" s="7">
        <v>129.860179632648</v>
      </c>
      <c r="DQ81" s="7">
        <v>92.833749999999995</v>
      </c>
      <c r="DR81" s="7">
        <v>84.993253750726495</v>
      </c>
      <c r="DS81" s="7">
        <v>104.075</v>
      </c>
      <c r="DT81" s="7">
        <v>80.831245166870204</v>
      </c>
      <c r="DU81" s="7">
        <v>223.21520471249499</v>
      </c>
      <c r="DV81" s="7">
        <v>384.18368074408301</v>
      </c>
      <c r="DW81" s="7">
        <v>582.99980541662603</v>
      </c>
      <c r="DX81" s="7">
        <v>153.794676339445</v>
      </c>
      <c r="DY81" s="7">
        <v>195.360454340887</v>
      </c>
      <c r="DZ81" s="7">
        <v>248.87416376906199</v>
      </c>
      <c r="EA81" s="7">
        <v>345.98857810709097</v>
      </c>
      <c r="EB81" s="7">
        <v>458.88504516335098</v>
      </c>
      <c r="EC81" s="7">
        <v>402.598951602765</v>
      </c>
      <c r="ED81" s="7">
        <v>449.85931950689502</v>
      </c>
      <c r="EE81" s="7">
        <v>280.79960590628201</v>
      </c>
      <c r="EF81" s="7">
        <v>1.5525</v>
      </c>
      <c r="EG81" s="7">
        <v>307.78649999999999</v>
      </c>
      <c r="EH81" s="7">
        <v>7.6536276923076896</v>
      </c>
      <c r="EI81" s="7">
        <v>4.2410199999999998</v>
      </c>
      <c r="EJ81" s="7">
        <v>736.22618596747202</v>
      </c>
      <c r="EK81" s="6"/>
      <c r="EL81" s="7">
        <v>2.5572087876435798</v>
      </c>
      <c r="EM81" s="7">
        <v>4.42361764705882</v>
      </c>
      <c r="EN81" s="7">
        <v>363.66076704539398</v>
      </c>
      <c r="EO81" s="6"/>
      <c r="EP81" s="6"/>
      <c r="EQ81" s="6"/>
      <c r="ER81" s="6"/>
      <c r="ES81" s="7">
        <v>384.81194694486902</v>
      </c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7">
        <v>0.89294117647058802</v>
      </c>
      <c r="FU81" s="6"/>
      <c r="FV81" s="6"/>
      <c r="FW81" s="7">
        <v>6.13112687886826</v>
      </c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7">
        <v>6.4260000000000002</v>
      </c>
      <c r="GS81" s="6"/>
      <c r="GT81" s="6"/>
      <c r="GU81" s="7">
        <v>0.46</v>
      </c>
      <c r="GV81" s="6"/>
      <c r="GW81" s="8"/>
    </row>
    <row r="82" spans="1:205" ht="12.75" customHeight="1" x14ac:dyDescent="0.25">
      <c r="A82" s="38"/>
      <c r="B82" s="61" t="s">
        <v>279</v>
      </c>
      <c r="C82" s="62"/>
      <c r="D82" s="5" t="s">
        <v>281</v>
      </c>
      <c r="E82" s="35" t="s">
        <v>373</v>
      </c>
      <c r="F82" s="35"/>
      <c r="G82" s="35"/>
      <c r="H82" s="35"/>
      <c r="I82" s="35"/>
      <c r="J82" s="35"/>
      <c r="K82" s="35"/>
      <c r="L82" s="35"/>
      <c r="M82" s="35"/>
      <c r="N82" s="17"/>
      <c r="O82" s="26"/>
      <c r="P82" s="26" t="e">
        <f>VLOOKUP(MID(D82,1,4),Complexeprogrammas!A:C,3,FALSE)</f>
        <v>#N/A</v>
      </c>
      <c r="Q82" s="26"/>
      <c r="R82" s="35"/>
      <c r="S82" s="26"/>
      <c r="T82" s="26" t="e">
        <f>VLOOKUP(D82,Retribueerbaar!C:E,3,FALSE)</f>
        <v>#N/A</v>
      </c>
      <c r="U82" s="26"/>
      <c r="V82" s="26"/>
      <c r="W82" s="26"/>
      <c r="X82" s="26"/>
      <c r="Y82" s="26" t="e">
        <f>VLOOKUP($D82,'Aantal per systeem'!$C$5:$F$200,2,FALSE)</f>
        <v>#N/A</v>
      </c>
      <c r="Z82" s="26" t="e">
        <f>VLOOKUP($D82,'Aantal per systeem'!$C$5:$F$200,3,FALSE)</f>
        <v>#N/A</v>
      </c>
      <c r="AA82" s="26" t="e">
        <f>VLOOKUP($D82,'Aantal per systeem'!$C$5:$F$200,4,FALSE)</f>
        <v>#N/A</v>
      </c>
      <c r="AB82" s="26"/>
      <c r="AC82" s="26"/>
      <c r="AD82" s="25">
        <f t="shared" si="9"/>
        <v>0</v>
      </c>
      <c r="AE82" s="25">
        <f t="shared" si="10"/>
        <v>2469.4273666455802</v>
      </c>
      <c r="AF82" s="25">
        <f t="shared" si="11"/>
        <v>25.156612903225799</v>
      </c>
      <c r="AG82" s="17"/>
      <c r="AH82" s="17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7">
        <v>23</v>
      </c>
      <c r="CZ82" s="7">
        <v>2379.1773666455802</v>
      </c>
      <c r="DA82" s="7">
        <v>67.25</v>
      </c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7">
        <v>27</v>
      </c>
      <c r="ET82" s="6"/>
      <c r="EU82" s="6"/>
      <c r="EV82" s="6"/>
      <c r="EW82" s="6"/>
      <c r="EX82" s="6"/>
      <c r="EY82" s="6"/>
      <c r="EZ82" s="6"/>
      <c r="FA82" s="6"/>
      <c r="FB82" s="6"/>
      <c r="FC82" s="7">
        <v>5</v>
      </c>
      <c r="FD82" s="6"/>
      <c r="FE82" s="6"/>
      <c r="FF82" s="6"/>
      <c r="FG82" s="6"/>
      <c r="FH82" s="7">
        <v>17.156612903225799</v>
      </c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7">
        <v>3</v>
      </c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8"/>
    </row>
    <row r="83" spans="1:205" ht="12.75" customHeight="1" x14ac:dyDescent="0.25">
      <c r="A83" s="38"/>
      <c r="B83" s="61" t="s">
        <v>279</v>
      </c>
      <c r="C83" s="62"/>
      <c r="D83" s="5" t="s">
        <v>282</v>
      </c>
      <c r="E83" s="35"/>
      <c r="F83" s="35"/>
      <c r="G83" s="35"/>
      <c r="H83" s="35" t="s">
        <v>373</v>
      </c>
      <c r="I83" s="35"/>
      <c r="J83" s="35"/>
      <c r="K83" s="35"/>
      <c r="L83" s="35"/>
      <c r="M83" s="35"/>
      <c r="N83" s="17"/>
      <c r="O83" s="26"/>
      <c r="P83" s="26">
        <f>VLOOKUP(MID(D83,1,4),Complexeprogrammas!A:C,3,FALSE)</f>
        <v>1</v>
      </c>
      <c r="Q83" s="26"/>
      <c r="R83" s="35"/>
      <c r="S83" s="26"/>
      <c r="T83" s="26">
        <f>VLOOKUP(D83,Retribueerbaar!C:E,3,FALSE)</f>
        <v>64674.912953512299</v>
      </c>
      <c r="U83" s="26"/>
      <c r="V83" s="26"/>
      <c r="W83" s="26"/>
      <c r="X83" s="26"/>
      <c r="Y83" s="26">
        <f>VLOOKUP($D83,'Aantal per systeem'!$C$5:$F$200,2,FALSE)</f>
        <v>0</v>
      </c>
      <c r="Z83" s="26">
        <f>VLOOKUP($D83,'Aantal per systeem'!$C$5:$F$200,3,FALSE)</f>
        <v>0</v>
      </c>
      <c r="AA83" s="26">
        <f>VLOOKUP($D83,'Aantal per systeem'!$C$5:$F$200,4,FALSE)</f>
        <v>41778</v>
      </c>
      <c r="AB83" s="26"/>
      <c r="AC83" s="26"/>
      <c r="AD83" s="25">
        <f t="shared" si="9"/>
        <v>93.794494208969752</v>
      </c>
      <c r="AE83" s="25">
        <f t="shared" si="10"/>
        <v>151.0755341880342</v>
      </c>
      <c r="AF83" s="25">
        <f t="shared" si="11"/>
        <v>64128.234548110842</v>
      </c>
      <c r="AG83" s="17"/>
      <c r="AH83" s="17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7">
        <v>0.80181818181818199</v>
      </c>
      <c r="BC83" s="6"/>
      <c r="BD83" s="6"/>
      <c r="BE83" s="6"/>
      <c r="BF83" s="6"/>
      <c r="BG83" s="6"/>
      <c r="BH83" s="6"/>
      <c r="BI83" s="7">
        <v>7.14</v>
      </c>
      <c r="BJ83" s="7">
        <v>15.092545454545499</v>
      </c>
      <c r="BK83" s="7">
        <v>12.6525</v>
      </c>
      <c r="BL83" s="7">
        <v>5.3999161230195698</v>
      </c>
      <c r="BM83" s="7">
        <v>11.3915217391304</v>
      </c>
      <c r="BN83" s="6"/>
      <c r="BO83" s="6"/>
      <c r="BP83" s="6"/>
      <c r="BQ83" s="6"/>
      <c r="BR83" s="6"/>
      <c r="BS83" s="7">
        <v>39.5349427104561</v>
      </c>
      <c r="BT83" s="7">
        <v>1.78125</v>
      </c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7">
        <v>21.262499999999999</v>
      </c>
      <c r="CK83" s="6"/>
      <c r="CL83" s="7">
        <v>1.4175</v>
      </c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7">
        <v>9</v>
      </c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7">
        <v>1.6274999999999999</v>
      </c>
      <c r="DX83" s="6"/>
      <c r="DY83" s="6"/>
      <c r="DZ83" s="6"/>
      <c r="EA83" s="6"/>
      <c r="EB83" s="6"/>
      <c r="EC83" s="6"/>
      <c r="ED83" s="6"/>
      <c r="EE83" s="6"/>
      <c r="EF83" s="6"/>
      <c r="EG83" s="7">
        <v>1.68</v>
      </c>
      <c r="EH83" s="6"/>
      <c r="EI83" s="6"/>
      <c r="EJ83" s="7">
        <v>25.8930341880342</v>
      </c>
      <c r="EK83" s="6"/>
      <c r="EL83" s="7">
        <v>43.994999999999997</v>
      </c>
      <c r="EM83" s="7">
        <v>68.88</v>
      </c>
      <c r="EN83" s="6"/>
      <c r="EO83" s="6"/>
      <c r="EP83" s="6"/>
      <c r="EQ83" s="6"/>
      <c r="ER83" s="6"/>
      <c r="ES83" s="7">
        <v>210.44291377199099</v>
      </c>
      <c r="ET83" s="6"/>
      <c r="EU83" s="6"/>
      <c r="EV83" s="6"/>
      <c r="EW83" s="6"/>
      <c r="EX83" s="7">
        <v>68.685463232489795</v>
      </c>
      <c r="EY83" s="7">
        <v>5.54113636363636</v>
      </c>
      <c r="EZ83" s="7">
        <v>66.664505204034299</v>
      </c>
      <c r="FA83" s="6"/>
      <c r="FB83" s="7">
        <v>6.7934999999999999</v>
      </c>
      <c r="FC83" s="7">
        <v>4.68</v>
      </c>
      <c r="FD83" s="6"/>
      <c r="FE83" s="7">
        <v>3147.9112524359798</v>
      </c>
      <c r="FF83" s="7">
        <v>595.78114222438705</v>
      </c>
      <c r="FG83" s="7">
        <v>4804.2885806476997</v>
      </c>
      <c r="FH83" s="7">
        <v>2996.8307148826502</v>
      </c>
      <c r="FI83" s="7">
        <v>182.410703866494</v>
      </c>
      <c r="FJ83" s="7">
        <v>1182.2050189419899</v>
      </c>
      <c r="FK83" s="7">
        <v>2258.3606857251598</v>
      </c>
      <c r="FL83" s="7">
        <v>424.88471784306802</v>
      </c>
      <c r="FM83" s="7">
        <v>2608.7315234006601</v>
      </c>
      <c r="FN83" s="7">
        <v>1981.20416287423</v>
      </c>
      <c r="FO83" s="7">
        <v>905.69463952875503</v>
      </c>
      <c r="FP83" s="7">
        <v>1994.4773271394599</v>
      </c>
      <c r="FQ83" s="7">
        <v>2279.7861616774398</v>
      </c>
      <c r="FR83" s="7">
        <v>525.06125401438703</v>
      </c>
      <c r="FS83" s="7">
        <v>2897.1631298544798</v>
      </c>
      <c r="FT83" s="7">
        <v>2720.3465882335399</v>
      </c>
      <c r="FU83" s="7">
        <v>551.14718256885703</v>
      </c>
      <c r="FV83" s="7">
        <v>4072.3504259893998</v>
      </c>
      <c r="FW83" s="7">
        <v>682.50729054758096</v>
      </c>
      <c r="FX83" s="7">
        <v>2878.6417811712799</v>
      </c>
      <c r="FY83" s="7">
        <v>299.41455161747399</v>
      </c>
      <c r="FZ83" s="7">
        <v>6266.8867145539998</v>
      </c>
      <c r="GA83" s="7">
        <v>331.47519373920801</v>
      </c>
      <c r="GB83" s="7">
        <v>2059.8818272169401</v>
      </c>
      <c r="GC83" s="7">
        <v>87.673409090909104</v>
      </c>
      <c r="GD83" s="7">
        <v>5022.2113866112904</v>
      </c>
      <c r="GE83" s="7">
        <v>78.738688847390407</v>
      </c>
      <c r="GF83" s="7">
        <v>1044.1274603879001</v>
      </c>
      <c r="GG83" s="7">
        <v>2334.0325911591499</v>
      </c>
      <c r="GH83" s="7">
        <v>926.80805735109197</v>
      </c>
      <c r="GI83" s="7">
        <v>1286.6054869096399</v>
      </c>
      <c r="GJ83" s="7">
        <v>1824.8106757626499</v>
      </c>
      <c r="GK83" s="7">
        <v>680.18836551122899</v>
      </c>
      <c r="GL83" s="7">
        <v>304.153425376195</v>
      </c>
      <c r="GM83" s="7">
        <v>473.17175120418398</v>
      </c>
      <c r="GN83" s="7">
        <v>1040.5114482306101</v>
      </c>
      <c r="GO83" s="7">
        <v>153.32499113199299</v>
      </c>
      <c r="GP83" s="7">
        <v>3.9945652173913002</v>
      </c>
      <c r="GQ83" s="7">
        <v>29.662500000000001</v>
      </c>
      <c r="GR83" s="7">
        <v>6.51</v>
      </c>
      <c r="GS83" s="6"/>
      <c r="GT83" s="7">
        <v>3.4649999999999999</v>
      </c>
      <c r="GU83" s="7">
        <v>97.123033056423694</v>
      </c>
      <c r="GV83" s="6"/>
      <c r="GW83" s="8"/>
    </row>
    <row r="84" spans="1:205" ht="12.75" customHeight="1" x14ac:dyDescent="0.25">
      <c r="A84" s="38"/>
      <c r="B84" s="61" t="s">
        <v>279</v>
      </c>
      <c r="C84" s="62"/>
      <c r="D84" s="5" t="s">
        <v>283</v>
      </c>
      <c r="E84" s="35" t="s">
        <v>373</v>
      </c>
      <c r="F84" s="35"/>
      <c r="G84" s="35"/>
      <c r="H84" s="35"/>
      <c r="I84" s="35"/>
      <c r="J84" s="35"/>
      <c r="K84" s="35"/>
      <c r="L84" s="35"/>
      <c r="M84" s="35"/>
      <c r="N84" s="17"/>
      <c r="O84" s="26"/>
      <c r="P84" s="26">
        <f>VLOOKUP(MID(D84,1,4),Complexeprogrammas!A:C,3,FALSE)</f>
        <v>1</v>
      </c>
      <c r="Q84" s="26"/>
      <c r="R84" s="35"/>
      <c r="S84" s="26"/>
      <c r="T84" s="26" t="e">
        <f>VLOOKUP(D84,Retribueerbaar!C:E,3,FALSE)</f>
        <v>#N/A</v>
      </c>
      <c r="U84" s="26"/>
      <c r="V84" s="26"/>
      <c r="W84" s="26"/>
      <c r="X84" s="26"/>
      <c r="Y84" s="26">
        <f>VLOOKUP($D84,'Aantal per systeem'!$C$5:$F$200,2,FALSE)</f>
        <v>0</v>
      </c>
      <c r="Z84" s="26">
        <f>VLOOKUP($D84,'Aantal per systeem'!$C$5:$F$200,3,FALSE)</f>
        <v>0</v>
      </c>
      <c r="AA84" s="26">
        <f>VLOOKUP($D84,'Aantal per systeem'!$C$5:$F$200,4,FALSE)</f>
        <v>42</v>
      </c>
      <c r="AB84" s="26"/>
      <c r="AC84" s="26"/>
      <c r="AD84" s="25">
        <f t="shared" si="9"/>
        <v>147.8365083629605</v>
      </c>
      <c r="AE84" s="25">
        <f t="shared" si="10"/>
        <v>12067.575045811565</v>
      </c>
      <c r="AF84" s="25">
        <f t="shared" si="11"/>
        <v>205.25820808756768</v>
      </c>
      <c r="AG84" s="17"/>
      <c r="AH84" s="17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7">
        <v>9.25</v>
      </c>
      <c r="BL84" s="7">
        <v>50.884159663865503</v>
      </c>
      <c r="BM84" s="6"/>
      <c r="BN84" s="7">
        <v>87.702348699094998</v>
      </c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7">
        <v>108.02416573971099</v>
      </c>
      <c r="CE84" s="6"/>
      <c r="CF84" s="6"/>
      <c r="CG84" s="6"/>
      <c r="CH84" s="7">
        <v>1.69705882352941</v>
      </c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7">
        <v>6</v>
      </c>
      <c r="DA84" s="6"/>
      <c r="DB84" s="6"/>
      <c r="DC84" s="6"/>
      <c r="DD84" s="7">
        <v>8</v>
      </c>
      <c r="DE84" s="6"/>
      <c r="DF84" s="7">
        <v>0.4</v>
      </c>
      <c r="DG84" s="6"/>
      <c r="DH84" s="7">
        <v>0.3</v>
      </c>
      <c r="DI84" s="7">
        <v>0.2</v>
      </c>
      <c r="DJ84" s="7">
        <v>0.7</v>
      </c>
      <c r="DK84" s="6"/>
      <c r="DL84" s="7">
        <v>1093.02279711509</v>
      </c>
      <c r="DM84" s="7">
        <v>1130.2319169496</v>
      </c>
      <c r="DN84" s="7">
        <v>46.958426260774303</v>
      </c>
      <c r="DO84" s="7">
        <v>37.284999999999997</v>
      </c>
      <c r="DP84" s="7">
        <v>19.8642857142857</v>
      </c>
      <c r="DQ84" s="7">
        <v>25.31</v>
      </c>
      <c r="DR84" s="7">
        <v>42.963851495726502</v>
      </c>
      <c r="DS84" s="7">
        <v>22.094374999999999</v>
      </c>
      <c r="DT84" s="7">
        <v>76.164444444444399</v>
      </c>
      <c r="DU84" s="7">
        <v>141.53220605976401</v>
      </c>
      <c r="DV84" s="7">
        <v>107.238121513466</v>
      </c>
      <c r="DW84" s="7">
        <v>215.32228956524301</v>
      </c>
      <c r="DX84" s="7">
        <v>150.90278325084401</v>
      </c>
      <c r="DY84" s="7">
        <v>124.9758571613</v>
      </c>
      <c r="DZ84" s="7">
        <v>507.13369709684702</v>
      </c>
      <c r="EA84" s="7">
        <v>35.730134920634903</v>
      </c>
      <c r="EB84" s="7">
        <v>53.665657804926099</v>
      </c>
      <c r="EC84" s="7">
        <v>72.762606234611994</v>
      </c>
      <c r="ED84" s="7">
        <v>166.10175015377499</v>
      </c>
      <c r="EE84" s="7">
        <v>103.248893935928</v>
      </c>
      <c r="EF84" s="7">
        <v>1.4926470588235301</v>
      </c>
      <c r="EG84" s="7">
        <v>2207.9416666666698</v>
      </c>
      <c r="EH84" s="7">
        <v>5.7258190883190903</v>
      </c>
      <c r="EI84" s="7">
        <v>8</v>
      </c>
      <c r="EJ84" s="7">
        <v>2893.9018693109401</v>
      </c>
      <c r="EK84" s="6"/>
      <c r="EL84" s="6"/>
      <c r="EM84" s="6"/>
      <c r="EN84" s="7">
        <v>2762.4039490095502</v>
      </c>
      <c r="EO84" s="6"/>
      <c r="EP84" s="7">
        <v>19.875</v>
      </c>
      <c r="EQ84" s="6"/>
      <c r="ER84" s="6"/>
      <c r="ES84" s="7">
        <v>5.2889711538461501</v>
      </c>
      <c r="ET84" s="6"/>
      <c r="EU84" s="6"/>
      <c r="EV84" s="6"/>
      <c r="EW84" s="6"/>
      <c r="EX84" s="6"/>
      <c r="EY84" s="6"/>
      <c r="EZ84" s="6"/>
      <c r="FA84" s="6"/>
      <c r="FB84" s="6"/>
      <c r="FC84" s="7">
        <v>17</v>
      </c>
      <c r="FD84" s="6"/>
      <c r="FE84" s="6"/>
      <c r="FF84" s="6"/>
      <c r="FG84" s="7">
        <v>0.97499999999999998</v>
      </c>
      <c r="FH84" s="6"/>
      <c r="FI84" s="6"/>
      <c r="FJ84" s="6"/>
      <c r="FK84" s="7">
        <v>8.75</v>
      </c>
      <c r="FL84" s="7">
        <v>2.5499999999999998</v>
      </c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7">
        <v>5.6712015086206904</v>
      </c>
      <c r="FX84" s="6"/>
      <c r="FY84" s="6"/>
      <c r="FZ84" s="6"/>
      <c r="GA84" s="6"/>
      <c r="GB84" s="7">
        <v>14.775</v>
      </c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7">
        <v>9.375E-2</v>
      </c>
      <c r="GN84" s="6"/>
      <c r="GO84" s="6"/>
      <c r="GP84" s="6"/>
      <c r="GQ84" s="6"/>
      <c r="GR84" s="6"/>
      <c r="GS84" s="6"/>
      <c r="GT84" s="6"/>
      <c r="GU84" s="6"/>
      <c r="GV84" s="7">
        <v>155.443256578947</v>
      </c>
      <c r="GW84" s="8"/>
    </row>
    <row r="85" spans="1:205" ht="12.75" customHeight="1" x14ac:dyDescent="0.25">
      <c r="A85" s="38"/>
      <c r="B85" s="61" t="s">
        <v>279</v>
      </c>
      <c r="C85" s="62"/>
      <c r="D85" s="5" t="s">
        <v>284</v>
      </c>
      <c r="E85" s="35" t="s">
        <v>373</v>
      </c>
      <c r="F85" s="35"/>
      <c r="G85" s="35"/>
      <c r="H85" s="35"/>
      <c r="I85" s="35"/>
      <c r="J85" s="35"/>
      <c r="K85" s="35"/>
      <c r="L85" s="35"/>
      <c r="M85" s="35"/>
      <c r="N85" s="17"/>
      <c r="O85" s="26"/>
      <c r="P85" s="26">
        <f>VLOOKUP(MID(D85,1,4),Complexeprogrammas!A:C,3,FALSE)</f>
        <v>1</v>
      </c>
      <c r="Q85" s="26"/>
      <c r="R85" s="35"/>
      <c r="S85" s="26"/>
      <c r="T85" s="26" t="e">
        <f>VLOOKUP(D85,Retribueerbaar!C:E,3,FALSE)</f>
        <v>#N/A</v>
      </c>
      <c r="U85" s="26"/>
      <c r="V85" s="26"/>
      <c r="W85" s="26"/>
      <c r="X85" s="26"/>
      <c r="Y85" s="26">
        <f>VLOOKUP($D85,'Aantal per systeem'!$C$5:$F$200,2,FALSE)</f>
        <v>0</v>
      </c>
      <c r="Z85" s="26">
        <f>VLOOKUP($D85,'Aantal per systeem'!$C$5:$F$200,3,FALSE)</f>
        <v>0</v>
      </c>
      <c r="AA85" s="26">
        <f>VLOOKUP($D85,'Aantal per systeem'!$C$5:$F$200,4,FALSE)</f>
        <v>2229</v>
      </c>
      <c r="AB85" s="26"/>
      <c r="AC85" s="26"/>
      <c r="AD85" s="25">
        <f t="shared" si="9"/>
        <v>0</v>
      </c>
      <c r="AE85" s="25">
        <f t="shared" si="10"/>
        <v>30683.750710554647</v>
      </c>
      <c r="AF85" s="25">
        <f t="shared" si="11"/>
        <v>6.8359375</v>
      </c>
      <c r="AG85" s="17"/>
      <c r="AH85" s="17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7">
        <v>2.75</v>
      </c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7">
        <v>2</v>
      </c>
      <c r="DC85" s="6"/>
      <c r="DD85" s="6"/>
      <c r="DE85" s="6"/>
      <c r="DF85" s="6"/>
      <c r="DG85" s="7">
        <v>3</v>
      </c>
      <c r="DH85" s="7">
        <v>2</v>
      </c>
      <c r="DI85" s="7">
        <v>4</v>
      </c>
      <c r="DJ85" s="6"/>
      <c r="DK85" s="7">
        <v>91.999999999999901</v>
      </c>
      <c r="DL85" s="7">
        <v>1175.4720887992401</v>
      </c>
      <c r="DM85" s="7">
        <v>1879.05750317759</v>
      </c>
      <c r="DN85" s="7">
        <v>1225.44756091319</v>
      </c>
      <c r="DO85" s="7">
        <v>664.34500000000003</v>
      </c>
      <c r="DP85" s="7">
        <v>1042.8607142857099</v>
      </c>
      <c r="DQ85" s="7">
        <v>768.27106060606104</v>
      </c>
      <c r="DR85" s="7">
        <v>1497.34310350742</v>
      </c>
      <c r="DS85" s="7">
        <v>1272.13321236559</v>
      </c>
      <c r="DT85" s="7">
        <v>1547.0337500000001</v>
      </c>
      <c r="DU85" s="7">
        <v>2382.5402930754199</v>
      </c>
      <c r="DV85" s="7">
        <v>1956.17044965838</v>
      </c>
      <c r="DW85" s="7">
        <v>3399.2956714417901</v>
      </c>
      <c r="DX85" s="7">
        <v>1549.8100803728</v>
      </c>
      <c r="DY85" s="7">
        <v>2050.9567880540699</v>
      </c>
      <c r="DZ85" s="7">
        <v>3122.2032830611201</v>
      </c>
      <c r="EA85" s="7">
        <v>311.60515856867698</v>
      </c>
      <c r="EB85" s="7">
        <v>521.13552484535103</v>
      </c>
      <c r="EC85" s="7">
        <v>866.05863924842004</v>
      </c>
      <c r="ED85" s="7">
        <v>1159.6446299357799</v>
      </c>
      <c r="EE85" s="7">
        <v>1715.4917602318401</v>
      </c>
      <c r="EF85" s="7">
        <v>4.25</v>
      </c>
      <c r="EG85" s="7">
        <v>267.755</v>
      </c>
      <c r="EH85" s="7">
        <v>2.6052631578947398</v>
      </c>
      <c r="EI85" s="7">
        <v>5</v>
      </c>
      <c r="EJ85" s="7">
        <v>112.25</v>
      </c>
      <c r="EK85" s="6"/>
      <c r="EL85" s="7">
        <v>6</v>
      </c>
      <c r="EM85" s="6"/>
      <c r="EN85" s="7">
        <v>76.014175248300106</v>
      </c>
      <c r="EO85" s="6"/>
      <c r="EP85" s="6"/>
      <c r="EQ85" s="6"/>
      <c r="ER85" s="6"/>
      <c r="ES85" s="7">
        <v>152.45179029304001</v>
      </c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7">
        <v>5</v>
      </c>
      <c r="FR85" s="6"/>
      <c r="FS85" s="6"/>
      <c r="FT85" s="6"/>
      <c r="FU85" s="6"/>
      <c r="FV85" s="6"/>
      <c r="FW85" s="7">
        <v>1.8359375</v>
      </c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8"/>
    </row>
    <row r="86" spans="1:205" ht="12.75" customHeight="1" x14ac:dyDescent="0.25">
      <c r="A86" s="38"/>
      <c r="B86" s="61" t="s">
        <v>279</v>
      </c>
      <c r="C86" s="62"/>
      <c r="D86" s="5" t="s">
        <v>285</v>
      </c>
      <c r="E86" s="35" t="s">
        <v>373</v>
      </c>
      <c r="F86" s="35"/>
      <c r="G86" s="35"/>
      <c r="H86" s="35"/>
      <c r="I86" s="35"/>
      <c r="J86" s="35"/>
      <c r="K86" s="35"/>
      <c r="L86" s="35"/>
      <c r="M86" s="35"/>
      <c r="N86" s="17"/>
      <c r="O86" s="26"/>
      <c r="P86" s="26" t="e">
        <f>VLOOKUP(MID(D86,1,4),Complexeprogrammas!A:C,3,FALSE)</f>
        <v>#N/A</v>
      </c>
      <c r="Q86" s="26"/>
      <c r="R86" s="35"/>
      <c r="S86" s="26"/>
      <c r="T86" s="26" t="e">
        <f>VLOOKUP(D86,Retribueerbaar!C:E,3,FALSE)</f>
        <v>#N/A</v>
      </c>
      <c r="U86" s="26"/>
      <c r="V86" s="26"/>
      <c r="W86" s="26"/>
      <c r="X86" s="26"/>
      <c r="Y86" s="26">
        <f>VLOOKUP($D86,'Aantal per systeem'!$C$5:$F$200,2,FALSE)</f>
        <v>0</v>
      </c>
      <c r="Z86" s="26">
        <f>VLOOKUP($D86,'Aantal per systeem'!$C$5:$F$200,3,FALSE)</f>
        <v>17</v>
      </c>
      <c r="AA86" s="26">
        <f>VLOOKUP($D86,'Aantal per systeem'!$C$5:$F$200,4,FALSE)</f>
        <v>0</v>
      </c>
      <c r="AB86" s="26"/>
      <c r="AC86" s="26"/>
      <c r="AD86" s="25">
        <f t="shared" ref="AD86:AD98" si="12">SUM(AT86:CB86)</f>
        <v>531.08836012752897</v>
      </c>
      <c r="AE86" s="25">
        <f t="shared" ref="AE86:AE98" si="13">SUM(CW86:EO86)</f>
        <v>0</v>
      </c>
      <c r="AF86" s="25">
        <f t="shared" ref="AF86:AF98" si="14">SUM(EY86:GV86)</f>
        <v>14.03125</v>
      </c>
      <c r="AG86" s="17"/>
      <c r="AH86" s="17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7">
        <v>195</v>
      </c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7">
        <v>102.002204968944</v>
      </c>
      <c r="BM86" s="6"/>
      <c r="BN86" s="6"/>
      <c r="BO86" s="6"/>
      <c r="BP86" s="6"/>
      <c r="BQ86" s="6"/>
      <c r="BR86" s="6"/>
      <c r="BS86" s="6"/>
      <c r="BT86" s="6"/>
      <c r="BU86" s="7">
        <v>234.086155158585</v>
      </c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7">
        <v>7</v>
      </c>
      <c r="FD86" s="6"/>
      <c r="FE86" s="7">
        <v>7.03125</v>
      </c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8"/>
    </row>
    <row r="87" spans="1:205" ht="12.75" customHeight="1" x14ac:dyDescent="0.25">
      <c r="A87" s="38"/>
      <c r="B87" s="61" t="s">
        <v>279</v>
      </c>
      <c r="C87" s="62"/>
      <c r="D87" s="5" t="s">
        <v>286</v>
      </c>
      <c r="E87" s="35" t="s">
        <v>373</v>
      </c>
      <c r="F87" s="35"/>
      <c r="G87" s="35"/>
      <c r="H87" s="35"/>
      <c r="I87" s="35"/>
      <c r="J87" s="35"/>
      <c r="K87" s="35"/>
      <c r="L87" s="35"/>
      <c r="M87" s="35"/>
      <c r="N87" s="17"/>
      <c r="O87" s="26"/>
      <c r="P87" s="26" t="e">
        <f>VLOOKUP(MID(D87,1,4),Complexeprogrammas!A:C,3,FALSE)</f>
        <v>#N/A</v>
      </c>
      <c r="Q87" s="26"/>
      <c r="R87" s="35"/>
      <c r="S87" s="26"/>
      <c r="T87" s="26">
        <f>VLOOKUP(D87,Retribueerbaar!C:E,3,FALSE)</f>
        <v>4254.1341575692404</v>
      </c>
      <c r="U87" s="26"/>
      <c r="V87" s="26"/>
      <c r="W87" s="26"/>
      <c r="X87" s="26"/>
      <c r="Y87" s="26" t="e">
        <f>VLOOKUP($D87,'Aantal per systeem'!$C$5:$F$200,2,FALSE)</f>
        <v>#N/A</v>
      </c>
      <c r="Z87" s="26" t="e">
        <f>VLOOKUP($D87,'Aantal per systeem'!$C$5:$F$200,3,FALSE)</f>
        <v>#N/A</v>
      </c>
      <c r="AA87" s="26" t="e">
        <f>VLOOKUP($D87,'Aantal per systeem'!$C$5:$F$200,4,FALSE)</f>
        <v>#N/A</v>
      </c>
      <c r="AB87" s="26"/>
      <c r="AC87" s="26"/>
      <c r="AD87" s="25">
        <f t="shared" si="12"/>
        <v>0</v>
      </c>
      <c r="AE87" s="25">
        <f t="shared" si="13"/>
        <v>0</v>
      </c>
      <c r="AF87" s="25">
        <f t="shared" si="14"/>
        <v>4254.1341575692377</v>
      </c>
      <c r="AG87" s="17"/>
      <c r="AH87" s="17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7">
        <v>248.088489031688</v>
      </c>
      <c r="FF87" s="6"/>
      <c r="FG87" s="7">
        <v>168.150221340348</v>
      </c>
      <c r="FH87" s="7">
        <v>277.55771906268802</v>
      </c>
      <c r="FI87" s="6"/>
      <c r="FJ87" s="7">
        <v>205.284005302617</v>
      </c>
      <c r="FK87" s="7">
        <v>233.07418327761499</v>
      </c>
      <c r="FL87" s="7">
        <v>4.4464285714285703</v>
      </c>
      <c r="FM87" s="7">
        <v>139.598435990338</v>
      </c>
      <c r="FN87" s="7">
        <v>160.40349091048</v>
      </c>
      <c r="FO87" s="6"/>
      <c r="FP87" s="7">
        <v>155.331467695437</v>
      </c>
      <c r="FQ87" s="7">
        <v>250.07815053630699</v>
      </c>
      <c r="FR87" s="6"/>
      <c r="FS87" s="7">
        <v>8.2200000000000006</v>
      </c>
      <c r="FT87" s="7">
        <v>287.37685455698397</v>
      </c>
      <c r="FU87" s="6"/>
      <c r="FV87" s="7">
        <v>628.97293104016501</v>
      </c>
      <c r="FW87" s="6"/>
      <c r="FX87" s="7">
        <v>175.27085907546001</v>
      </c>
      <c r="FY87" s="6"/>
      <c r="FZ87" s="7">
        <v>298.53016768450902</v>
      </c>
      <c r="GA87" s="6"/>
      <c r="GB87" s="7">
        <v>81.861285920754099</v>
      </c>
      <c r="GC87" s="6"/>
      <c r="GD87" s="7">
        <v>394.01465892726497</v>
      </c>
      <c r="GE87" s="6"/>
      <c r="GF87" s="7">
        <v>120.307910803697</v>
      </c>
      <c r="GG87" s="7">
        <v>366.57985061679898</v>
      </c>
      <c r="GH87" s="6"/>
      <c r="GI87" s="6"/>
      <c r="GJ87" s="6"/>
      <c r="GK87" s="6"/>
      <c r="GL87" s="6"/>
      <c r="GM87" s="7">
        <v>50.987047224657502</v>
      </c>
      <c r="GN87" s="6"/>
      <c r="GO87" s="6"/>
      <c r="GP87" s="6"/>
      <c r="GQ87" s="6"/>
      <c r="GR87" s="6"/>
      <c r="GS87" s="6"/>
      <c r="GT87" s="6"/>
      <c r="GU87" s="6"/>
      <c r="GV87" s="6"/>
      <c r="GW87" s="8"/>
    </row>
    <row r="88" spans="1:205" ht="12.75" customHeight="1" x14ac:dyDescent="0.25">
      <c r="A88" s="38"/>
      <c r="B88" s="61" t="s">
        <v>279</v>
      </c>
      <c r="C88" s="62"/>
      <c r="D88" s="5" t="s">
        <v>287</v>
      </c>
      <c r="E88" s="35" t="s">
        <v>373</v>
      </c>
      <c r="F88" s="35"/>
      <c r="G88" s="35"/>
      <c r="H88" s="35"/>
      <c r="I88" s="35"/>
      <c r="J88" s="35"/>
      <c r="K88" s="35"/>
      <c r="L88" s="35"/>
      <c r="M88" s="35"/>
      <c r="N88" s="17"/>
      <c r="O88" s="26"/>
      <c r="P88" s="26">
        <f>VLOOKUP(MID(D88,1,4),Complexeprogrammas!A:C,3,FALSE)</f>
        <v>1</v>
      </c>
      <c r="Q88" s="26"/>
      <c r="R88" s="35"/>
      <c r="S88" s="26"/>
      <c r="T88" s="26" t="e">
        <f>VLOOKUP(D88,Retribueerbaar!C:E,3,FALSE)</f>
        <v>#N/A</v>
      </c>
      <c r="U88" s="26"/>
      <c r="V88" s="26"/>
      <c r="W88" s="26"/>
      <c r="X88" s="26"/>
      <c r="Y88" s="26">
        <f>VLOOKUP($D88,'Aantal per systeem'!$C$5:$F$200,2,FALSE)</f>
        <v>0</v>
      </c>
      <c r="Z88" s="26">
        <f>VLOOKUP($D88,'Aantal per systeem'!$C$5:$F$200,3,FALSE)</f>
        <v>11</v>
      </c>
      <c r="AA88" s="26">
        <f>VLOOKUP($D88,'Aantal per systeem'!$C$5:$F$200,4,FALSE)</f>
        <v>620</v>
      </c>
      <c r="AB88" s="26"/>
      <c r="AC88" s="26"/>
      <c r="AD88" s="25">
        <f t="shared" si="12"/>
        <v>8.9328089722828388</v>
      </c>
      <c r="AE88" s="25">
        <f t="shared" si="13"/>
        <v>118.787501874344</v>
      </c>
      <c r="AF88" s="25">
        <f t="shared" si="14"/>
        <v>5516.5696552800282</v>
      </c>
      <c r="AG88" s="17"/>
      <c r="AH88" s="17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7">
        <v>7.6363636363635995E-2</v>
      </c>
      <c r="BC88" s="6"/>
      <c r="BD88" s="6"/>
      <c r="BE88" s="6"/>
      <c r="BF88" s="6"/>
      <c r="BG88" s="6"/>
      <c r="BH88" s="6"/>
      <c r="BI88" s="7">
        <v>0.68</v>
      </c>
      <c r="BJ88" s="7">
        <v>1.4373852813852801</v>
      </c>
      <c r="BK88" s="7">
        <v>1.2050000000000001</v>
      </c>
      <c r="BL88" s="7">
        <v>0.51427772600186406</v>
      </c>
      <c r="BM88" s="7">
        <v>1.0849068322981399</v>
      </c>
      <c r="BN88" s="6"/>
      <c r="BO88" s="6"/>
      <c r="BP88" s="6"/>
      <c r="BQ88" s="6"/>
      <c r="BR88" s="6"/>
      <c r="BS88" s="7">
        <v>3.7652326390910602</v>
      </c>
      <c r="BT88" s="7">
        <v>0.16964285714285701</v>
      </c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7">
        <v>2.0249999999999999</v>
      </c>
      <c r="CK88" s="6"/>
      <c r="CL88" s="7">
        <v>0.13500000000000001</v>
      </c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7">
        <v>0.155</v>
      </c>
      <c r="DX88" s="6"/>
      <c r="DY88" s="6"/>
      <c r="DZ88" s="6"/>
      <c r="EA88" s="6"/>
      <c r="EB88" s="6"/>
      <c r="EC88" s="6"/>
      <c r="ED88" s="6"/>
      <c r="EE88" s="6"/>
      <c r="EF88" s="6"/>
      <c r="EG88" s="7">
        <v>41.66</v>
      </c>
      <c r="EH88" s="6"/>
      <c r="EI88" s="6"/>
      <c r="EJ88" s="7">
        <v>66.222501874344005</v>
      </c>
      <c r="EK88" s="6"/>
      <c r="EL88" s="7">
        <v>4.1900000000000004</v>
      </c>
      <c r="EM88" s="7">
        <v>6.56</v>
      </c>
      <c r="EN88" s="6"/>
      <c r="EO88" s="6"/>
      <c r="EP88" s="6"/>
      <c r="EQ88" s="6"/>
      <c r="ER88" s="6"/>
      <c r="ES88" s="7">
        <v>13.8203826086957</v>
      </c>
      <c r="ET88" s="6"/>
      <c r="EU88" s="6"/>
      <c r="EV88" s="6"/>
      <c r="EW88" s="6"/>
      <c r="EX88" s="7">
        <v>0.138125</v>
      </c>
      <c r="EY88" s="7">
        <v>0.52772727272727304</v>
      </c>
      <c r="EZ88" s="7">
        <v>2.4336016176803299</v>
      </c>
      <c r="FA88" s="6"/>
      <c r="FB88" s="7">
        <v>0.64700000000000002</v>
      </c>
      <c r="FC88" s="7">
        <v>0.16</v>
      </c>
      <c r="FD88" s="6"/>
      <c r="FE88" s="7">
        <v>465.3657757213</v>
      </c>
      <c r="FF88" s="7">
        <v>90.294291468605707</v>
      </c>
      <c r="FG88" s="7">
        <v>162.039202110427</v>
      </c>
      <c r="FH88" s="7">
        <v>419.730730996597</v>
      </c>
      <c r="FI88" s="7">
        <v>41.646410253552901</v>
      </c>
      <c r="FJ88" s="7">
        <v>258.63824635002197</v>
      </c>
      <c r="FK88" s="7">
        <v>362.07555423002998</v>
      </c>
      <c r="FL88" s="7">
        <v>29.6648814616705</v>
      </c>
      <c r="FM88" s="7">
        <v>121.62395473854799</v>
      </c>
      <c r="FN88" s="7">
        <v>222.51638481994499</v>
      </c>
      <c r="FO88" s="7">
        <v>28.4992635310719</v>
      </c>
      <c r="FP88" s="7">
        <v>50.263984453559502</v>
      </c>
      <c r="FQ88" s="7">
        <v>146.447086176184</v>
      </c>
      <c r="FR88" s="7">
        <v>46.047259989460201</v>
      </c>
      <c r="FS88" s="7">
        <v>36.439844676941</v>
      </c>
      <c r="FT88" s="7">
        <v>187.50197671957201</v>
      </c>
      <c r="FU88" s="7">
        <v>12.270109676484401</v>
      </c>
      <c r="FV88" s="7">
        <v>224.261322339049</v>
      </c>
      <c r="FW88" s="7">
        <v>41.993381926091203</v>
      </c>
      <c r="FX88" s="7">
        <v>539.12333745799594</v>
      </c>
      <c r="FY88" s="7">
        <v>28.9004701174151</v>
      </c>
      <c r="FZ88" s="7">
        <v>452.03900401732801</v>
      </c>
      <c r="GA88" s="7">
        <v>143.063260000056</v>
      </c>
      <c r="GB88" s="7">
        <v>247.87526401459701</v>
      </c>
      <c r="GC88" s="7">
        <v>22.672848484848501</v>
      </c>
      <c r="GD88" s="7">
        <v>281.24300960120001</v>
      </c>
      <c r="GE88" s="7">
        <v>6.9768448252925896</v>
      </c>
      <c r="GF88" s="7">
        <v>156.62634645551401</v>
      </c>
      <c r="GG88" s="7">
        <v>37.771422627930001</v>
      </c>
      <c r="GH88" s="7">
        <v>22.558008387944302</v>
      </c>
      <c r="GI88" s="7">
        <v>37.190827903650003</v>
      </c>
      <c r="GJ88" s="7">
        <v>50.7135890293141</v>
      </c>
      <c r="GK88" s="7">
        <v>91.805964576667705</v>
      </c>
      <c r="GL88" s="7">
        <v>132.99632590352701</v>
      </c>
      <c r="GM88" s="7">
        <v>53.980612179592498</v>
      </c>
      <c r="GN88" s="7">
        <v>230.77507894508099</v>
      </c>
      <c r="GO88" s="7">
        <v>12.914202767907399</v>
      </c>
      <c r="GP88" s="7">
        <v>0.50393478260869595</v>
      </c>
      <c r="GQ88" s="7">
        <v>5.2759999999999998</v>
      </c>
      <c r="GR88" s="7">
        <v>0.74350000000000005</v>
      </c>
      <c r="GS88" s="6"/>
      <c r="GT88" s="7">
        <v>0.48199999999999998</v>
      </c>
      <c r="GU88" s="7">
        <v>9.2498126720403597</v>
      </c>
      <c r="GV88" s="6"/>
      <c r="GW88" s="8"/>
    </row>
    <row r="89" spans="1:205" ht="12.75" customHeight="1" x14ac:dyDescent="0.25">
      <c r="A89" s="38"/>
      <c r="B89" s="61" t="s">
        <v>279</v>
      </c>
      <c r="C89" s="62"/>
      <c r="D89" s="5" t="s">
        <v>288</v>
      </c>
      <c r="E89" s="35" t="s">
        <v>373</v>
      </c>
      <c r="F89" s="35"/>
      <c r="G89" s="35"/>
      <c r="H89" s="35"/>
      <c r="I89" s="35"/>
      <c r="J89" s="35"/>
      <c r="K89" s="35"/>
      <c r="L89" s="35"/>
      <c r="M89" s="35"/>
      <c r="N89" s="17"/>
      <c r="O89" s="26"/>
      <c r="P89" s="26" t="e">
        <f>VLOOKUP(MID(D89,1,4),Complexeprogrammas!A:C,3,FALSE)</f>
        <v>#N/A</v>
      </c>
      <c r="Q89" s="26"/>
      <c r="R89" s="35"/>
      <c r="S89" s="26"/>
      <c r="T89" s="26" t="e">
        <f>VLOOKUP(D89,Retribueerbaar!C:E,3,FALSE)</f>
        <v>#N/A</v>
      </c>
      <c r="U89" s="26"/>
      <c r="V89" s="26"/>
      <c r="W89" s="26"/>
      <c r="X89" s="26"/>
      <c r="Y89" s="26" t="e">
        <f>VLOOKUP($D89,'Aantal per systeem'!$C$5:$F$200,2,FALSE)</f>
        <v>#N/A</v>
      </c>
      <c r="Z89" s="26" t="e">
        <f>VLOOKUP($D89,'Aantal per systeem'!$C$5:$F$200,3,FALSE)</f>
        <v>#N/A</v>
      </c>
      <c r="AA89" s="26" t="e">
        <f>VLOOKUP($D89,'Aantal per systeem'!$C$5:$F$200,4,FALSE)</f>
        <v>#N/A</v>
      </c>
      <c r="AB89" s="26"/>
      <c r="AC89" s="26"/>
      <c r="AD89" s="25">
        <f t="shared" si="12"/>
        <v>0</v>
      </c>
      <c r="AE89" s="25">
        <f t="shared" si="13"/>
        <v>39</v>
      </c>
      <c r="AF89" s="25">
        <f t="shared" si="14"/>
        <v>5393.4757690241559</v>
      </c>
      <c r="AG89" s="17"/>
      <c r="AH89" s="17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7">
        <v>39</v>
      </c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7">
        <v>3.5</v>
      </c>
      <c r="ET89" s="6"/>
      <c r="EU89" s="6"/>
      <c r="EV89" s="6"/>
      <c r="EW89" s="6"/>
      <c r="EX89" s="6"/>
      <c r="EY89" s="6"/>
      <c r="EZ89" s="6"/>
      <c r="FA89" s="7">
        <v>1030.0958333333299</v>
      </c>
      <c r="FB89" s="6"/>
      <c r="FC89" s="7">
        <v>4346.6643801352702</v>
      </c>
      <c r="FD89" s="6"/>
      <c r="FE89" s="6"/>
      <c r="FF89" s="6"/>
      <c r="FG89" s="6"/>
      <c r="FH89" s="7">
        <v>13.7155555555556</v>
      </c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7">
        <v>3</v>
      </c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8"/>
    </row>
    <row r="90" spans="1:205" ht="12.75" customHeight="1" x14ac:dyDescent="0.25">
      <c r="A90" s="38"/>
      <c r="B90" s="61" t="s">
        <v>279</v>
      </c>
      <c r="C90" s="62"/>
      <c r="D90" s="5" t="s">
        <v>289</v>
      </c>
      <c r="E90" s="35" t="s">
        <v>373</v>
      </c>
      <c r="F90" s="35"/>
      <c r="G90" s="35"/>
      <c r="H90" s="35"/>
      <c r="I90" s="35"/>
      <c r="J90" s="35"/>
      <c r="K90" s="35"/>
      <c r="L90" s="35"/>
      <c r="M90" s="35"/>
      <c r="N90" s="17"/>
      <c r="O90" s="26"/>
      <c r="P90" s="26">
        <f>VLOOKUP(MID(D90,1,4),Complexeprogrammas!A:C,3,FALSE)</f>
        <v>1</v>
      </c>
      <c r="Q90" s="26"/>
      <c r="R90" s="35"/>
      <c r="S90" s="26"/>
      <c r="T90" s="26">
        <f>VLOOKUP(D90,Retribueerbaar!C:E,3,FALSE)</f>
        <v>3007.1796906631098</v>
      </c>
      <c r="U90" s="26"/>
      <c r="V90" s="26"/>
      <c r="W90" s="26"/>
      <c r="X90" s="26"/>
      <c r="Y90" s="26">
        <f>VLOOKUP($D90,'Aantal per systeem'!$C$5:$F$200,2,FALSE)</f>
        <v>0</v>
      </c>
      <c r="Z90" s="26">
        <f>VLOOKUP($D90,'Aantal per systeem'!$C$5:$F$200,3,FALSE)</f>
        <v>48</v>
      </c>
      <c r="AA90" s="26">
        <f>VLOOKUP($D90,'Aantal per systeem'!$C$5:$F$200,4,FALSE)</f>
        <v>762</v>
      </c>
      <c r="AB90" s="26"/>
      <c r="AC90" s="26"/>
      <c r="AD90" s="25">
        <f t="shared" si="12"/>
        <v>4.4664044861414176</v>
      </c>
      <c r="AE90" s="25">
        <f t="shared" si="13"/>
        <v>674.67577669428101</v>
      </c>
      <c r="AF90" s="25">
        <f t="shared" si="14"/>
        <v>2319.9782556783366</v>
      </c>
      <c r="AG90" s="17"/>
      <c r="AH90" s="17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7">
        <v>3.8181818181817997E-2</v>
      </c>
      <c r="BC90" s="6"/>
      <c r="BD90" s="6"/>
      <c r="BE90" s="6"/>
      <c r="BF90" s="6"/>
      <c r="BG90" s="6"/>
      <c r="BH90" s="6"/>
      <c r="BI90" s="7">
        <v>0.34</v>
      </c>
      <c r="BJ90" s="7">
        <v>0.71869264069264105</v>
      </c>
      <c r="BK90" s="7">
        <v>0.60250000000000004</v>
      </c>
      <c r="BL90" s="7">
        <v>0.25713886300093203</v>
      </c>
      <c r="BM90" s="7">
        <v>0.54245341614906795</v>
      </c>
      <c r="BN90" s="6"/>
      <c r="BO90" s="6"/>
      <c r="BP90" s="6"/>
      <c r="BQ90" s="6"/>
      <c r="BR90" s="6"/>
      <c r="BS90" s="7">
        <v>1.8826163195455301</v>
      </c>
      <c r="BT90" s="7">
        <v>8.4821428571429006E-2</v>
      </c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7">
        <v>1.0125</v>
      </c>
      <c r="CK90" s="6"/>
      <c r="CL90" s="7">
        <v>6.7500000000000004E-2</v>
      </c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7">
        <v>13.8354751131222</v>
      </c>
      <c r="DV90" s="6"/>
      <c r="DW90" s="7">
        <v>7.7499999999999999E-2</v>
      </c>
      <c r="DX90" s="6"/>
      <c r="DY90" s="6"/>
      <c r="DZ90" s="6"/>
      <c r="EA90" s="6"/>
      <c r="EB90" s="6"/>
      <c r="EC90" s="6"/>
      <c r="ED90" s="6"/>
      <c r="EE90" s="6"/>
      <c r="EF90" s="6"/>
      <c r="EG90" s="7">
        <v>295.33</v>
      </c>
      <c r="EH90" s="6"/>
      <c r="EI90" s="6"/>
      <c r="EJ90" s="7">
        <v>295.52605263157898</v>
      </c>
      <c r="EK90" s="6"/>
      <c r="EL90" s="7">
        <v>2.0950000000000002</v>
      </c>
      <c r="EM90" s="7">
        <v>3.28</v>
      </c>
      <c r="EN90" s="7">
        <v>64.531748949579907</v>
      </c>
      <c r="EO90" s="6"/>
      <c r="EP90" s="6"/>
      <c r="EQ90" s="6"/>
      <c r="ER90" s="6"/>
      <c r="ES90" s="7">
        <v>6.9101913043478298</v>
      </c>
      <c r="ET90" s="6"/>
      <c r="EU90" s="6"/>
      <c r="EV90" s="6"/>
      <c r="EW90" s="6"/>
      <c r="EX90" s="7">
        <v>6.9062499999999999E-2</v>
      </c>
      <c r="EY90" s="7">
        <v>0.26386363636363602</v>
      </c>
      <c r="EZ90" s="7">
        <v>1.2168008088401701</v>
      </c>
      <c r="FA90" s="6"/>
      <c r="FB90" s="7">
        <v>0.32350000000000001</v>
      </c>
      <c r="FC90" s="7">
        <v>89.256470588235302</v>
      </c>
      <c r="FD90" s="6"/>
      <c r="FE90" s="7">
        <v>60.425474505709801</v>
      </c>
      <c r="FF90" s="7">
        <v>163.283257794191</v>
      </c>
      <c r="FG90" s="7">
        <v>198.71817555188699</v>
      </c>
      <c r="FH90" s="7">
        <v>54.4664872499797</v>
      </c>
      <c r="FI90" s="7">
        <v>36.113611051029601</v>
      </c>
      <c r="FJ90" s="7">
        <v>179.69104242825699</v>
      </c>
      <c r="FK90" s="7">
        <v>46.7263276486145</v>
      </c>
      <c r="FL90" s="7">
        <v>14.3905478736924</v>
      </c>
      <c r="FM90" s="7">
        <v>32.643746447418202</v>
      </c>
      <c r="FN90" s="7">
        <v>22.549895583806499</v>
      </c>
      <c r="FO90" s="7">
        <v>7.5035980645555496</v>
      </c>
      <c r="FP90" s="7">
        <v>122.24156557294501</v>
      </c>
      <c r="FQ90" s="7">
        <v>112.668058102099</v>
      </c>
      <c r="FR90" s="7">
        <v>15.870709345837399</v>
      </c>
      <c r="FS90" s="7">
        <v>56.559861869147198</v>
      </c>
      <c r="FT90" s="7">
        <v>34.331573641460302</v>
      </c>
      <c r="FU90" s="7">
        <v>35.9977036568513</v>
      </c>
      <c r="FV90" s="7">
        <v>73.692386060874099</v>
      </c>
      <c r="FW90" s="7">
        <v>74.963673045811802</v>
      </c>
      <c r="FX90" s="7">
        <v>184.96470856736599</v>
      </c>
      <c r="FY90" s="7">
        <v>13.698311981784499</v>
      </c>
      <c r="FZ90" s="7">
        <v>30.416341063750099</v>
      </c>
      <c r="GA90" s="7">
        <v>11.0973125916481</v>
      </c>
      <c r="GB90" s="7">
        <v>49.597558249615801</v>
      </c>
      <c r="GC90" s="7">
        <v>4.1749242424242397</v>
      </c>
      <c r="GD90" s="7">
        <v>129.785029985688</v>
      </c>
      <c r="GE90" s="7">
        <v>3.4884224126462899</v>
      </c>
      <c r="GF90" s="7">
        <v>36.322395727444402</v>
      </c>
      <c r="GG90" s="7">
        <v>81.399948885316803</v>
      </c>
      <c r="GH90" s="7">
        <v>22.239961479598801</v>
      </c>
      <c r="GI90" s="7">
        <v>22.720438635911499</v>
      </c>
      <c r="GJ90" s="7">
        <v>20.7344083307113</v>
      </c>
      <c r="GK90" s="7">
        <v>75.676994153248899</v>
      </c>
      <c r="GL90" s="7">
        <v>75.818412368137004</v>
      </c>
      <c r="GM90" s="7">
        <v>25.256315705180899</v>
      </c>
      <c r="GN90" s="7">
        <v>85.528715658979294</v>
      </c>
      <c r="GO90" s="7">
        <v>6.4571013839536997</v>
      </c>
      <c r="GP90" s="7">
        <v>0.190217391304348</v>
      </c>
      <c r="GQ90" s="7">
        <v>1.4125000000000001</v>
      </c>
      <c r="GR90" s="7">
        <v>0.31</v>
      </c>
      <c r="GS90" s="6"/>
      <c r="GT90" s="7">
        <v>0.16500000000000001</v>
      </c>
      <c r="GU90" s="7">
        <v>4.6249063360201799</v>
      </c>
      <c r="GV90" s="6"/>
      <c r="GW90" s="8"/>
    </row>
    <row r="91" spans="1:205" ht="12.75" customHeight="1" x14ac:dyDescent="0.25">
      <c r="A91" s="38"/>
      <c r="B91" s="61" t="s">
        <v>279</v>
      </c>
      <c r="C91" s="62"/>
      <c r="D91" s="5" t="s">
        <v>290</v>
      </c>
      <c r="E91" s="35" t="s">
        <v>373</v>
      </c>
      <c r="F91" s="35"/>
      <c r="G91" s="35"/>
      <c r="H91" s="35"/>
      <c r="I91" s="35"/>
      <c r="J91" s="35"/>
      <c r="K91" s="35"/>
      <c r="L91" s="35"/>
      <c r="M91" s="35"/>
      <c r="N91" s="17"/>
      <c r="O91" s="26"/>
      <c r="P91" s="26" t="e">
        <f>VLOOKUP(MID(D91,1,4),Complexeprogrammas!A:C,3,FALSE)</f>
        <v>#N/A</v>
      </c>
      <c r="Q91" s="26"/>
      <c r="R91" s="35"/>
      <c r="S91" s="26"/>
      <c r="T91" s="26" t="e">
        <f>VLOOKUP(D91,Retribueerbaar!C:E,3,FALSE)</f>
        <v>#N/A</v>
      </c>
      <c r="U91" s="26"/>
      <c r="V91" s="26"/>
      <c r="W91" s="26"/>
      <c r="X91" s="26"/>
      <c r="Y91" s="26" t="e">
        <f>VLOOKUP($D91,'Aantal per systeem'!$C$5:$F$200,2,FALSE)</f>
        <v>#N/A</v>
      </c>
      <c r="Z91" s="26" t="e">
        <f>VLOOKUP($D91,'Aantal per systeem'!$C$5:$F$200,3,FALSE)</f>
        <v>#N/A</v>
      </c>
      <c r="AA91" s="26" t="e">
        <f>VLOOKUP($D91,'Aantal per systeem'!$C$5:$F$200,4,FALSE)</f>
        <v>#N/A</v>
      </c>
      <c r="AB91" s="26"/>
      <c r="AC91" s="26"/>
      <c r="AD91" s="25">
        <f t="shared" si="12"/>
        <v>0</v>
      </c>
      <c r="AE91" s="25">
        <f t="shared" si="13"/>
        <v>0</v>
      </c>
      <c r="AF91" s="25">
        <f t="shared" si="14"/>
        <v>440.45661651412729</v>
      </c>
      <c r="AG91" s="17"/>
      <c r="AH91" s="17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7">
        <v>37.942793620880899</v>
      </c>
      <c r="FH91" s="6"/>
      <c r="FI91" s="6"/>
      <c r="FJ91" s="6"/>
      <c r="FK91" s="6"/>
      <c r="FL91" s="6"/>
      <c r="FM91" s="6"/>
      <c r="FN91" s="6"/>
      <c r="FO91" s="7">
        <v>18.737500000000001</v>
      </c>
      <c r="FP91" s="7">
        <v>83.893622681666201</v>
      </c>
      <c r="FQ91" s="7">
        <v>20.3534482758621</v>
      </c>
      <c r="FR91" s="6"/>
      <c r="FS91" s="7">
        <v>51.061076908910998</v>
      </c>
      <c r="FT91" s="6"/>
      <c r="FU91" s="7">
        <v>20.997529644268798</v>
      </c>
      <c r="FV91" s="6"/>
      <c r="FW91" s="6"/>
      <c r="FX91" s="7">
        <v>69.163867979135006</v>
      </c>
      <c r="FY91" s="6"/>
      <c r="FZ91" s="7">
        <v>9</v>
      </c>
      <c r="GA91" s="6"/>
      <c r="GB91" s="7">
        <v>2.3026315789473699</v>
      </c>
      <c r="GC91" s="6"/>
      <c r="GD91" s="6"/>
      <c r="GE91" s="6"/>
      <c r="GF91" s="7">
        <v>10.4901871980676</v>
      </c>
      <c r="GG91" s="7">
        <v>19.5</v>
      </c>
      <c r="GH91" s="7">
        <v>97.013958626388302</v>
      </c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8"/>
    </row>
    <row r="92" spans="1:205" ht="12.75" customHeight="1" x14ac:dyDescent="0.25">
      <c r="A92" s="38"/>
      <c r="B92" s="61" t="s">
        <v>279</v>
      </c>
      <c r="C92" s="62"/>
      <c r="D92" s="5" t="s">
        <v>291</v>
      </c>
      <c r="E92" s="35" t="s">
        <v>373</v>
      </c>
      <c r="F92" s="35"/>
      <c r="G92" s="35"/>
      <c r="H92" s="35"/>
      <c r="I92" s="35"/>
      <c r="J92" s="35"/>
      <c r="K92" s="35"/>
      <c r="L92" s="35"/>
      <c r="M92" s="35"/>
      <c r="N92" s="17"/>
      <c r="O92" s="26"/>
      <c r="P92" s="26" t="e">
        <f>VLOOKUP(MID(D92,1,4),Complexeprogrammas!A:C,3,FALSE)</f>
        <v>#N/A</v>
      </c>
      <c r="Q92" s="26"/>
      <c r="R92" s="35"/>
      <c r="S92" s="26"/>
      <c r="T92" s="26">
        <f>VLOOKUP(D92,Retribueerbaar!C:E,3,FALSE)</f>
        <v>522.20088381660196</v>
      </c>
      <c r="U92" s="26"/>
      <c r="V92" s="26"/>
      <c r="W92" s="26"/>
      <c r="X92" s="26"/>
      <c r="Y92" s="26" t="e">
        <f>VLOOKUP($D92,'Aantal per systeem'!$C$5:$F$200,2,FALSE)</f>
        <v>#N/A</v>
      </c>
      <c r="Z92" s="26" t="e">
        <f>VLOOKUP($D92,'Aantal per systeem'!$C$5:$F$200,3,FALSE)</f>
        <v>#N/A</v>
      </c>
      <c r="AA92" s="26" t="e">
        <f>VLOOKUP($D92,'Aantal per systeem'!$C$5:$F$200,4,FALSE)</f>
        <v>#N/A</v>
      </c>
      <c r="AB92" s="26"/>
      <c r="AC92" s="26"/>
      <c r="AD92" s="25">
        <f t="shared" si="12"/>
        <v>28.347193908601319</v>
      </c>
      <c r="AE92" s="25">
        <f t="shared" si="13"/>
        <v>5.6375000000000002</v>
      </c>
      <c r="AF92" s="25">
        <f t="shared" si="14"/>
        <v>480.1569361036527</v>
      </c>
      <c r="AG92" s="17"/>
      <c r="AH92" s="17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7">
        <v>3.8181818181817997E-2</v>
      </c>
      <c r="BC92" s="6"/>
      <c r="BD92" s="6"/>
      <c r="BE92" s="6"/>
      <c r="BF92" s="6"/>
      <c r="BG92" s="6"/>
      <c r="BH92" s="6"/>
      <c r="BI92" s="7">
        <v>0.34</v>
      </c>
      <c r="BJ92" s="7">
        <v>0.71869264069264105</v>
      </c>
      <c r="BK92" s="7">
        <v>0.60250000000000004</v>
      </c>
      <c r="BL92" s="7">
        <v>0.25713886300093203</v>
      </c>
      <c r="BM92" s="7">
        <v>0.54245341614906795</v>
      </c>
      <c r="BN92" s="6"/>
      <c r="BO92" s="6"/>
      <c r="BP92" s="6"/>
      <c r="BQ92" s="6"/>
      <c r="BR92" s="6"/>
      <c r="BS92" s="7">
        <v>1.8826163195455301</v>
      </c>
      <c r="BT92" s="7">
        <v>8.4821428571429006E-2</v>
      </c>
      <c r="BU92" s="7">
        <v>23.880789422459902</v>
      </c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7">
        <v>1.0125</v>
      </c>
      <c r="CK92" s="6"/>
      <c r="CL92" s="7">
        <v>6.7500000000000004E-2</v>
      </c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7">
        <v>7.7499999999999999E-2</v>
      </c>
      <c r="DX92" s="6"/>
      <c r="DY92" s="6"/>
      <c r="DZ92" s="6"/>
      <c r="EA92" s="6"/>
      <c r="EB92" s="6"/>
      <c r="EC92" s="6"/>
      <c r="ED92" s="6"/>
      <c r="EE92" s="6"/>
      <c r="EF92" s="6"/>
      <c r="EG92" s="7">
        <v>0.08</v>
      </c>
      <c r="EH92" s="6"/>
      <c r="EI92" s="6"/>
      <c r="EJ92" s="7">
        <v>0.105</v>
      </c>
      <c r="EK92" s="6"/>
      <c r="EL92" s="7">
        <v>2.0950000000000002</v>
      </c>
      <c r="EM92" s="7">
        <v>3.28</v>
      </c>
      <c r="EN92" s="6"/>
      <c r="EO92" s="6"/>
      <c r="EP92" s="6"/>
      <c r="EQ92" s="6"/>
      <c r="ER92" s="6"/>
      <c r="ES92" s="7">
        <v>6.9101913043478298</v>
      </c>
      <c r="ET92" s="6"/>
      <c r="EU92" s="6"/>
      <c r="EV92" s="6"/>
      <c r="EW92" s="6"/>
      <c r="EX92" s="7">
        <v>6.9062499999999999E-2</v>
      </c>
      <c r="EY92" s="7">
        <v>0.26386363636363602</v>
      </c>
      <c r="EZ92" s="7">
        <v>1.2168008088401701</v>
      </c>
      <c r="FA92" s="6"/>
      <c r="FB92" s="7">
        <v>0.32350000000000001</v>
      </c>
      <c r="FC92" s="7">
        <v>0.08</v>
      </c>
      <c r="FD92" s="6"/>
      <c r="FE92" s="7">
        <v>4.0911793523928699</v>
      </c>
      <c r="FF92" s="7">
        <v>14.5025666777758</v>
      </c>
      <c r="FG92" s="7">
        <v>9.8449015846699908</v>
      </c>
      <c r="FH92" s="7">
        <v>6.0149909141151401</v>
      </c>
      <c r="FI92" s="7">
        <v>8.1880554954740496</v>
      </c>
      <c r="FJ92" s="7">
        <v>10.850323062321699</v>
      </c>
      <c r="FK92" s="7">
        <v>3.6621940328448002</v>
      </c>
      <c r="FL92" s="7">
        <v>14.3905478736924</v>
      </c>
      <c r="FM92" s="7">
        <v>6.6618020029737499</v>
      </c>
      <c r="FN92" s="7">
        <v>17.013855369786601</v>
      </c>
      <c r="FO92" s="7">
        <v>7.5035980645555496</v>
      </c>
      <c r="FP92" s="7">
        <v>53.346236838467902</v>
      </c>
      <c r="FQ92" s="7">
        <v>2.3492886119113399</v>
      </c>
      <c r="FR92" s="7">
        <v>14.8240945492226</v>
      </c>
      <c r="FS92" s="7">
        <v>12.096101996184601</v>
      </c>
      <c r="FT92" s="7">
        <v>3.79439808151304</v>
      </c>
      <c r="FU92" s="7">
        <v>7.8003048382422202</v>
      </c>
      <c r="FV92" s="7">
        <v>7.6529595485357103</v>
      </c>
      <c r="FW92" s="7">
        <v>12.2301606831315</v>
      </c>
      <c r="FX92" s="7">
        <v>22.657538706196799</v>
      </c>
      <c r="FY92" s="7">
        <v>13.698311981784499</v>
      </c>
      <c r="FZ92" s="7">
        <v>8.8853392483048204</v>
      </c>
      <c r="GA92" s="7">
        <v>5.1598125916481203</v>
      </c>
      <c r="GB92" s="7">
        <v>8.2887433866118201</v>
      </c>
      <c r="GC92" s="7">
        <v>4.1749242424242397</v>
      </c>
      <c r="GD92" s="7">
        <v>8.7954505855328495</v>
      </c>
      <c r="GE92" s="7">
        <v>3.4884224126462899</v>
      </c>
      <c r="GF92" s="7">
        <v>10.0571130090837</v>
      </c>
      <c r="GG92" s="7">
        <v>3.7497676497860501</v>
      </c>
      <c r="GH92" s="7">
        <v>6.9389032785406002</v>
      </c>
      <c r="GI92" s="7">
        <v>11.2193487344337</v>
      </c>
      <c r="GJ92" s="7">
        <v>68.786658741978698</v>
      </c>
      <c r="GK92" s="7">
        <v>14.1890615084777</v>
      </c>
      <c r="GL92" s="7">
        <v>13.2851108569805</v>
      </c>
      <c r="GM92" s="7">
        <v>20.506315705180899</v>
      </c>
      <c r="GN92" s="7">
        <v>24.414664329747701</v>
      </c>
      <c r="GO92" s="7">
        <v>6.4571013839536997</v>
      </c>
      <c r="GP92" s="7">
        <v>0.190217391304348</v>
      </c>
      <c r="GQ92" s="7">
        <v>1.4125000000000001</v>
      </c>
      <c r="GR92" s="7">
        <v>0.31</v>
      </c>
      <c r="GS92" s="6"/>
      <c r="GT92" s="7">
        <v>0.16500000000000001</v>
      </c>
      <c r="GU92" s="7">
        <v>4.6249063360201799</v>
      </c>
      <c r="GV92" s="6"/>
      <c r="GW92" s="8"/>
    </row>
    <row r="93" spans="1:205" ht="12.75" customHeight="1" x14ac:dyDescent="0.25">
      <c r="A93" s="38"/>
      <c r="B93" s="61" t="s">
        <v>279</v>
      </c>
      <c r="C93" s="62"/>
      <c r="D93" s="5" t="s">
        <v>292</v>
      </c>
      <c r="E93" s="35" t="s">
        <v>373</v>
      </c>
      <c r="F93" s="35"/>
      <c r="G93" s="35"/>
      <c r="H93" s="35"/>
      <c r="I93" s="35"/>
      <c r="J93" s="35"/>
      <c r="K93" s="35"/>
      <c r="L93" s="35"/>
      <c r="M93" s="35"/>
      <c r="N93" s="17"/>
      <c r="O93" s="26"/>
      <c r="P93" s="26">
        <f>VLOOKUP(MID(D93,1,4),Complexeprogrammas!A:C,3,FALSE)</f>
        <v>1</v>
      </c>
      <c r="Q93" s="26"/>
      <c r="R93" s="35"/>
      <c r="S93" s="26"/>
      <c r="T93" s="26" t="e">
        <f>VLOOKUP(D93,Retribueerbaar!C:E,3,FALSE)</f>
        <v>#N/A</v>
      </c>
      <c r="U93" s="26"/>
      <c r="V93" s="26"/>
      <c r="W93" s="26"/>
      <c r="X93" s="26"/>
      <c r="Y93" s="26">
        <f>VLOOKUP($D93,'Aantal per systeem'!$C$5:$F$200,2,FALSE)</f>
        <v>0</v>
      </c>
      <c r="Z93" s="26">
        <f>VLOOKUP($D93,'Aantal per systeem'!$C$5:$F$200,3,FALSE)</f>
        <v>0</v>
      </c>
      <c r="AA93" s="26">
        <f>VLOOKUP($D93,'Aantal per systeem'!$C$5:$F$200,4,FALSE)</f>
        <v>132</v>
      </c>
      <c r="AB93" s="26"/>
      <c r="AC93" s="26"/>
      <c r="AD93" s="25">
        <f t="shared" si="12"/>
        <v>0</v>
      </c>
      <c r="AE93" s="25">
        <f t="shared" si="13"/>
        <v>1147.1744496993267</v>
      </c>
      <c r="AF93" s="25">
        <f t="shared" si="14"/>
        <v>5.1111111111111098</v>
      </c>
      <c r="AG93" s="17"/>
      <c r="AH93" s="17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7">
        <v>16.497996794871799</v>
      </c>
      <c r="DN93" s="6"/>
      <c r="DO93" s="7">
        <v>8</v>
      </c>
      <c r="DP93" s="7">
        <v>105.25</v>
      </c>
      <c r="DQ93" s="7">
        <v>86.25</v>
      </c>
      <c r="DR93" s="7">
        <v>232.25</v>
      </c>
      <c r="DS93" s="7">
        <v>57.5</v>
      </c>
      <c r="DT93" s="6"/>
      <c r="DU93" s="7">
        <v>70.842857142857099</v>
      </c>
      <c r="DV93" s="7">
        <v>45.25</v>
      </c>
      <c r="DW93" s="7">
        <v>98.502681992337202</v>
      </c>
      <c r="DX93" s="7">
        <v>53.435897435897402</v>
      </c>
      <c r="DY93" s="7">
        <v>152.27836957432501</v>
      </c>
      <c r="DZ93" s="7">
        <v>105.274247491639</v>
      </c>
      <c r="EA93" s="6"/>
      <c r="EB93" s="6"/>
      <c r="EC93" s="7">
        <v>3.2087912087912001</v>
      </c>
      <c r="ED93" s="7">
        <v>27.494047619047599</v>
      </c>
      <c r="EE93" s="7">
        <v>85.139560439560398</v>
      </c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7">
        <v>5.1111111111111098</v>
      </c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8"/>
    </row>
    <row r="94" spans="1:205" ht="12.75" customHeight="1" x14ac:dyDescent="0.25">
      <c r="A94" s="38"/>
      <c r="B94" s="61" t="s">
        <v>279</v>
      </c>
      <c r="C94" s="62"/>
      <c r="D94" s="5" t="s">
        <v>293</v>
      </c>
      <c r="E94" s="35" t="s">
        <v>373</v>
      </c>
      <c r="F94" s="35"/>
      <c r="G94" s="35"/>
      <c r="H94" s="35"/>
      <c r="I94" s="35"/>
      <c r="J94" s="35"/>
      <c r="K94" s="35"/>
      <c r="L94" s="35"/>
      <c r="M94" s="35"/>
      <c r="N94" s="17"/>
      <c r="O94" s="26"/>
      <c r="P94" s="26" t="e">
        <f>VLOOKUP(MID(D94,1,4),Complexeprogrammas!A:C,3,FALSE)</f>
        <v>#N/A</v>
      </c>
      <c r="Q94" s="26"/>
      <c r="R94" s="35"/>
      <c r="S94" s="26"/>
      <c r="T94" s="26">
        <f>VLOOKUP(D94,Retribueerbaar!C:E,3,FALSE)</f>
        <v>4741.1593089718799</v>
      </c>
      <c r="U94" s="26"/>
      <c r="V94" s="26"/>
      <c r="W94" s="26"/>
      <c r="X94" s="26"/>
      <c r="Y94" s="26" t="e">
        <f>VLOOKUP($D94,'Aantal per systeem'!$C$5:$F$200,2,FALSE)</f>
        <v>#N/A</v>
      </c>
      <c r="Z94" s="26" t="e">
        <f>VLOOKUP($D94,'Aantal per systeem'!$C$5:$F$200,3,FALSE)</f>
        <v>#N/A</v>
      </c>
      <c r="AA94" s="26" t="e">
        <f>VLOOKUP($D94,'Aantal per systeem'!$C$5:$F$200,4,FALSE)</f>
        <v>#N/A</v>
      </c>
      <c r="AB94" s="26"/>
      <c r="AC94" s="26"/>
      <c r="AD94" s="25">
        <f t="shared" si="12"/>
        <v>7</v>
      </c>
      <c r="AE94" s="25">
        <f t="shared" si="13"/>
        <v>318.07015915119371</v>
      </c>
      <c r="AF94" s="25">
        <f t="shared" si="14"/>
        <v>4411.5891498206847</v>
      </c>
      <c r="AG94" s="17"/>
      <c r="AH94" s="17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7">
        <v>7</v>
      </c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7">
        <v>139</v>
      </c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7">
        <v>70.25</v>
      </c>
      <c r="EH94" s="6"/>
      <c r="EI94" s="6"/>
      <c r="EJ94" s="7">
        <v>75.608620689655197</v>
      </c>
      <c r="EK94" s="6"/>
      <c r="EL94" s="6"/>
      <c r="EM94" s="6"/>
      <c r="EN94" s="7">
        <v>33.211538461538503</v>
      </c>
      <c r="EO94" s="6"/>
      <c r="EP94" s="6"/>
      <c r="EQ94" s="6"/>
      <c r="ER94" s="6"/>
      <c r="ES94" s="7">
        <v>4.5</v>
      </c>
      <c r="ET94" s="6"/>
      <c r="EU94" s="6"/>
      <c r="EV94" s="6"/>
      <c r="EW94" s="6"/>
      <c r="EX94" s="6"/>
      <c r="EY94" s="6"/>
      <c r="EZ94" s="6"/>
      <c r="FA94" s="6"/>
      <c r="FB94" s="6"/>
      <c r="FC94" s="7">
        <v>4359.6060670611496</v>
      </c>
      <c r="FD94" s="6"/>
      <c r="FE94" s="6"/>
      <c r="FF94" s="6"/>
      <c r="FG94" s="6"/>
      <c r="FH94" s="7">
        <v>8.6284562211981601</v>
      </c>
      <c r="FI94" s="6"/>
      <c r="FJ94" s="6"/>
      <c r="FK94" s="7">
        <v>6.5887096774193603</v>
      </c>
      <c r="FL94" s="6"/>
      <c r="FM94" s="6"/>
      <c r="FN94" s="6"/>
      <c r="FO94" s="6"/>
      <c r="FP94" s="6"/>
      <c r="FQ94" s="6"/>
      <c r="FR94" s="6"/>
      <c r="FS94" s="6"/>
      <c r="FT94" s="7">
        <v>7.4871794871794801</v>
      </c>
      <c r="FU94" s="6"/>
      <c r="FV94" s="6"/>
      <c r="FW94" s="6"/>
      <c r="FX94" s="6"/>
      <c r="FY94" s="6"/>
      <c r="FZ94" s="6"/>
      <c r="GA94" s="6"/>
      <c r="GB94" s="6"/>
      <c r="GC94" s="6"/>
      <c r="GD94" s="7">
        <v>5.28</v>
      </c>
      <c r="GE94" s="6"/>
      <c r="GF94" s="7">
        <v>6.5</v>
      </c>
      <c r="GG94" s="7">
        <v>3.6805555555555598</v>
      </c>
      <c r="GH94" s="7">
        <v>13.818181818181801</v>
      </c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8"/>
    </row>
    <row r="95" spans="1:205" ht="12.75" customHeight="1" x14ac:dyDescent="0.25">
      <c r="A95" s="38"/>
      <c r="B95" s="61" t="s">
        <v>279</v>
      </c>
      <c r="C95" s="62"/>
      <c r="D95" s="5" t="s">
        <v>294</v>
      </c>
      <c r="E95" s="35" t="s">
        <v>373</v>
      </c>
      <c r="F95" s="35"/>
      <c r="G95" s="35"/>
      <c r="H95" s="35"/>
      <c r="I95" s="35"/>
      <c r="J95" s="35"/>
      <c r="K95" s="35"/>
      <c r="L95" s="35"/>
      <c r="M95" s="35"/>
      <c r="N95" s="17"/>
      <c r="O95" s="26"/>
      <c r="P95" s="26" t="e">
        <f>VLOOKUP(MID(D95,1,4),Complexeprogrammas!A:C,3,FALSE)</f>
        <v>#N/A</v>
      </c>
      <c r="Q95" s="26"/>
      <c r="R95" s="35"/>
      <c r="S95" s="26"/>
      <c r="T95" s="26">
        <f>VLOOKUP(D95,Retribueerbaar!C:E,3,FALSE)</f>
        <v>47.030390819627797</v>
      </c>
      <c r="U95" s="26"/>
      <c r="V95" s="26"/>
      <c r="W95" s="26"/>
      <c r="X95" s="26"/>
      <c r="Y95" s="26">
        <f>VLOOKUP($D95,'Aantal per systeem'!$C$5:$F$200,2,FALSE)</f>
        <v>0</v>
      </c>
      <c r="Z95" s="26">
        <f>VLOOKUP($D95,'Aantal per systeem'!$C$5:$F$200,3,FALSE)</f>
        <v>8</v>
      </c>
      <c r="AA95" s="26">
        <f>VLOOKUP($D95,'Aantal per systeem'!$C$5:$F$200,4,FALSE)</f>
        <v>0</v>
      </c>
      <c r="AB95" s="26"/>
      <c r="AC95" s="26"/>
      <c r="AD95" s="25">
        <f t="shared" si="12"/>
        <v>47.03039081962774</v>
      </c>
      <c r="AE95" s="25">
        <f t="shared" si="13"/>
        <v>0</v>
      </c>
      <c r="AF95" s="25">
        <f t="shared" si="14"/>
        <v>0</v>
      </c>
      <c r="AG95" s="17"/>
      <c r="AH95" s="17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7">
        <v>37.778713800994197</v>
      </c>
      <c r="BM95" s="6"/>
      <c r="BN95" s="6"/>
      <c r="BO95" s="6"/>
      <c r="BP95" s="6"/>
      <c r="BQ95" s="6"/>
      <c r="BR95" s="6"/>
      <c r="BS95" s="6"/>
      <c r="BT95" s="6"/>
      <c r="BU95" s="7">
        <v>9.25167701863354</v>
      </c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8"/>
    </row>
    <row r="96" spans="1:205" ht="12.75" customHeight="1" x14ac:dyDescent="0.25">
      <c r="A96" s="38"/>
      <c r="B96" s="61" t="s">
        <v>279</v>
      </c>
      <c r="C96" s="62"/>
      <c r="D96" s="5" t="s">
        <v>295</v>
      </c>
      <c r="E96" s="35" t="s">
        <v>373</v>
      </c>
      <c r="F96" s="35"/>
      <c r="G96" s="35"/>
      <c r="H96" s="35"/>
      <c r="I96" s="35"/>
      <c r="J96" s="35"/>
      <c r="K96" s="35"/>
      <c r="L96" s="35"/>
      <c r="M96" s="35"/>
      <c r="N96" s="17"/>
      <c r="O96" s="26"/>
      <c r="P96" s="26">
        <f>VLOOKUP(MID(D96,1,4),Complexeprogrammas!A:C,3,FALSE)</f>
        <v>1</v>
      </c>
      <c r="Q96" s="26"/>
      <c r="R96" s="35"/>
      <c r="S96" s="26"/>
      <c r="T96" s="26" t="e">
        <f>VLOOKUP(D96,Retribueerbaar!C:E,3,FALSE)</f>
        <v>#N/A</v>
      </c>
      <c r="U96" s="26"/>
      <c r="V96" s="26"/>
      <c r="W96" s="26"/>
      <c r="X96" s="26"/>
      <c r="Y96" s="26">
        <f>VLOOKUP($D96,'Aantal per systeem'!$C$5:$F$200,2,FALSE)</f>
        <v>0</v>
      </c>
      <c r="Z96" s="26">
        <f>VLOOKUP($D96,'Aantal per systeem'!$C$5:$F$200,3,FALSE)</f>
        <v>0</v>
      </c>
      <c r="AA96" s="26">
        <f>VLOOKUP($D96,'Aantal per systeem'!$C$5:$F$200,4,FALSE)</f>
        <v>153</v>
      </c>
      <c r="AB96" s="26"/>
      <c r="AC96" s="26"/>
      <c r="AD96" s="25">
        <f t="shared" si="12"/>
        <v>0</v>
      </c>
      <c r="AE96" s="25">
        <f t="shared" si="13"/>
        <v>2218.8604827842673</v>
      </c>
      <c r="AF96" s="25">
        <f t="shared" si="14"/>
        <v>12.581453634085211</v>
      </c>
      <c r="AG96" s="17"/>
      <c r="AH96" s="17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7">
        <v>1643.75</v>
      </c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7">
        <v>5.1111111111111098</v>
      </c>
      <c r="DM96" s="6"/>
      <c r="DN96" s="6"/>
      <c r="DO96" s="6"/>
      <c r="DP96" s="6"/>
      <c r="DQ96" s="7">
        <v>1</v>
      </c>
      <c r="DR96" s="6"/>
      <c r="DS96" s="6"/>
      <c r="DT96" s="6"/>
      <c r="DU96" s="6"/>
      <c r="DV96" s="6"/>
      <c r="DW96" s="6"/>
      <c r="DX96" s="6"/>
      <c r="DY96" s="6"/>
      <c r="DZ96" s="6"/>
      <c r="EA96" s="7">
        <v>325.79829414537102</v>
      </c>
      <c r="EB96" s="7">
        <v>238.201077527785</v>
      </c>
      <c r="EC96" s="6"/>
      <c r="ED96" s="6"/>
      <c r="EE96" s="6"/>
      <c r="EF96" s="6"/>
      <c r="EG96" s="7">
        <v>5</v>
      </c>
      <c r="EH96" s="6"/>
      <c r="EI96" s="6"/>
      <c r="EJ96" s="6"/>
      <c r="EK96" s="6"/>
      <c r="EL96" s="6"/>
      <c r="EM96" s="6"/>
      <c r="EN96" s="6"/>
      <c r="EO96" s="6"/>
      <c r="EP96" s="6"/>
      <c r="EQ96" s="7">
        <v>9.625</v>
      </c>
      <c r="ER96" s="6"/>
      <c r="ES96" s="7">
        <v>8</v>
      </c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7">
        <v>7.3333333333333304</v>
      </c>
      <c r="FQ96" s="6"/>
      <c r="FR96" s="6"/>
      <c r="FS96" s="6"/>
      <c r="FT96" s="6"/>
      <c r="FU96" s="6"/>
      <c r="FV96" s="6"/>
      <c r="FW96" s="6"/>
      <c r="FX96" s="6"/>
      <c r="FY96" s="6"/>
      <c r="FZ96" s="7">
        <v>5.2481203007518804</v>
      </c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8"/>
    </row>
    <row r="97" spans="1:205" ht="12.75" customHeight="1" x14ac:dyDescent="0.25">
      <c r="A97" s="38"/>
      <c r="B97" s="61" t="s">
        <v>279</v>
      </c>
      <c r="C97" s="62"/>
      <c r="D97" s="5" t="s">
        <v>296</v>
      </c>
      <c r="E97" s="35" t="s">
        <v>373</v>
      </c>
      <c r="F97" s="35"/>
      <c r="G97" s="35"/>
      <c r="H97" s="35"/>
      <c r="I97" s="35"/>
      <c r="J97" s="35"/>
      <c r="K97" s="35"/>
      <c r="L97" s="35"/>
      <c r="M97" s="35"/>
      <c r="N97" s="17"/>
      <c r="O97" s="26"/>
      <c r="P97" s="26">
        <f>VLOOKUP(MID(D97,1,4),Complexeprogrammas!A:C,3,FALSE)</f>
        <v>1</v>
      </c>
      <c r="Q97" s="26"/>
      <c r="R97" s="35"/>
      <c r="S97" s="26"/>
      <c r="T97" s="26" t="e">
        <f>VLOOKUP(D97,Retribueerbaar!C:E,3,FALSE)</f>
        <v>#N/A</v>
      </c>
      <c r="U97" s="26"/>
      <c r="V97" s="26"/>
      <c r="W97" s="26"/>
      <c r="X97" s="26"/>
      <c r="Y97" s="26">
        <f>VLOOKUP($D97,'Aantal per systeem'!$C$5:$F$200,2,FALSE)</f>
        <v>0</v>
      </c>
      <c r="Z97" s="26">
        <f>VLOOKUP($D97,'Aantal per systeem'!$C$5:$F$200,3,FALSE)</f>
        <v>0</v>
      </c>
      <c r="AA97" s="26">
        <f>VLOOKUP($D97,'Aantal per systeem'!$C$5:$F$200,4,FALSE)</f>
        <v>5</v>
      </c>
      <c r="AB97" s="26"/>
      <c r="AC97" s="26"/>
      <c r="AD97" s="25">
        <f t="shared" si="12"/>
        <v>0</v>
      </c>
      <c r="AE97" s="25">
        <f t="shared" si="13"/>
        <v>113.7</v>
      </c>
      <c r="AF97" s="25">
        <f t="shared" si="14"/>
        <v>0</v>
      </c>
      <c r="AG97" s="17"/>
      <c r="AH97" s="17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7">
        <v>25.25</v>
      </c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7">
        <v>38.700000000000003</v>
      </c>
      <c r="EE97" s="7">
        <v>12.5</v>
      </c>
      <c r="EF97" s="6"/>
      <c r="EG97" s="7">
        <v>21</v>
      </c>
      <c r="EH97" s="6"/>
      <c r="EI97" s="6"/>
      <c r="EJ97" s="6"/>
      <c r="EK97" s="6"/>
      <c r="EL97" s="6"/>
      <c r="EM97" s="6"/>
      <c r="EN97" s="7">
        <v>16.25</v>
      </c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8"/>
    </row>
    <row r="98" spans="1:205" ht="12.75" customHeight="1" x14ac:dyDescent="0.25">
      <c r="A98" s="38"/>
      <c r="B98" s="61" t="s">
        <v>279</v>
      </c>
      <c r="C98" s="62"/>
      <c r="D98" s="5" t="s">
        <v>297</v>
      </c>
      <c r="E98" s="35" t="s">
        <v>373</v>
      </c>
      <c r="F98" s="35"/>
      <c r="G98" s="35"/>
      <c r="H98" s="35"/>
      <c r="I98" s="35"/>
      <c r="J98" s="35"/>
      <c r="K98" s="35"/>
      <c r="L98" s="35"/>
      <c r="M98" s="35"/>
      <c r="N98" s="17"/>
      <c r="O98" s="26"/>
      <c r="P98" s="26" t="e">
        <f>VLOOKUP(MID(D98,1,4),Complexeprogrammas!A:C,3,FALSE)</f>
        <v>#N/A</v>
      </c>
      <c r="Q98" s="26"/>
      <c r="R98" s="35"/>
      <c r="S98" s="26"/>
      <c r="T98" s="26" t="e">
        <f>VLOOKUP(D98,Retribueerbaar!C:E,3,FALSE)</f>
        <v>#N/A</v>
      </c>
      <c r="U98" s="26"/>
      <c r="V98" s="26"/>
      <c r="W98" s="26"/>
      <c r="X98" s="26"/>
      <c r="Y98" s="26" t="e">
        <f>VLOOKUP($D98,'Aantal per systeem'!$C$5:$F$200,2,FALSE)</f>
        <v>#N/A</v>
      </c>
      <c r="Z98" s="26" t="e">
        <f>VLOOKUP($D98,'Aantal per systeem'!$C$5:$F$200,3,FALSE)</f>
        <v>#N/A</v>
      </c>
      <c r="AA98" s="26" t="e">
        <f>VLOOKUP($D98,'Aantal per systeem'!$C$5:$F$200,4,FALSE)</f>
        <v>#N/A</v>
      </c>
      <c r="AB98" s="26"/>
      <c r="AC98" s="26"/>
      <c r="AD98" s="25">
        <f t="shared" si="12"/>
        <v>0</v>
      </c>
      <c r="AE98" s="25">
        <f t="shared" si="13"/>
        <v>0</v>
      </c>
      <c r="AF98" s="25">
        <f t="shared" si="14"/>
        <v>983.30883085187418</v>
      </c>
      <c r="AG98" s="17"/>
      <c r="AH98" s="17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7">
        <v>36.540638043940298</v>
      </c>
      <c r="FG98" s="7">
        <v>14.9451149425288</v>
      </c>
      <c r="FH98" s="6"/>
      <c r="FI98" s="6"/>
      <c r="FJ98" s="7">
        <v>15.240084670231701</v>
      </c>
      <c r="FK98" s="7">
        <v>14</v>
      </c>
      <c r="FL98" s="7">
        <v>15.235659155659199</v>
      </c>
      <c r="FM98" s="7">
        <v>75.038932864639406</v>
      </c>
      <c r="FN98" s="7">
        <v>42.711594202898603</v>
      </c>
      <c r="FO98" s="7">
        <v>46.238878601668702</v>
      </c>
      <c r="FP98" s="7">
        <v>32.6271428571429</v>
      </c>
      <c r="FQ98" s="7">
        <v>13.25</v>
      </c>
      <c r="FR98" s="7">
        <v>43.079380021239302</v>
      </c>
      <c r="FS98" s="7">
        <v>42.690934065934101</v>
      </c>
      <c r="FT98" s="7">
        <v>8.4117647058823497</v>
      </c>
      <c r="FU98" s="7">
        <v>15</v>
      </c>
      <c r="FV98" s="7">
        <v>10.8131868131868</v>
      </c>
      <c r="FW98" s="6"/>
      <c r="FX98" s="7">
        <v>1.1233396584440201</v>
      </c>
      <c r="FY98" s="7">
        <v>5.1764705882352899</v>
      </c>
      <c r="FZ98" s="6"/>
      <c r="GA98" s="6"/>
      <c r="GB98" s="7">
        <v>20.0493421052632</v>
      </c>
      <c r="GC98" s="7">
        <v>20.99</v>
      </c>
      <c r="GD98" s="7">
        <v>127.31370842892601</v>
      </c>
      <c r="GE98" s="7">
        <v>5.0788288288288301</v>
      </c>
      <c r="GF98" s="7">
        <v>65.604727120080597</v>
      </c>
      <c r="GG98" s="7">
        <v>5.1293103448275899</v>
      </c>
      <c r="GH98" s="7">
        <v>32.301201271397602</v>
      </c>
      <c r="GI98" s="7">
        <v>1</v>
      </c>
      <c r="GJ98" s="7">
        <v>46.630533833449199</v>
      </c>
      <c r="GK98" s="7">
        <v>106.76028058565601</v>
      </c>
      <c r="GL98" s="7">
        <v>7</v>
      </c>
      <c r="GM98" s="7">
        <v>83.774011838048295</v>
      </c>
      <c r="GN98" s="6"/>
      <c r="GO98" s="7">
        <v>29.553765303765299</v>
      </c>
      <c r="GP98" s="6"/>
      <c r="GQ98" s="6"/>
      <c r="GR98" s="6"/>
      <c r="GS98" s="6"/>
      <c r="GT98" s="6"/>
      <c r="GU98" s="6"/>
      <c r="GV98" s="6"/>
      <c r="GW98" s="8"/>
    </row>
    <row r="99" spans="1:205" ht="12.75" customHeight="1" x14ac:dyDescent="0.25">
      <c r="A99" s="38"/>
      <c r="B99" s="61" t="s">
        <v>186</v>
      </c>
      <c r="C99" s="62"/>
      <c r="D99" s="5" t="s">
        <v>187</v>
      </c>
      <c r="E99" s="35"/>
      <c r="F99" s="35"/>
      <c r="G99" s="35"/>
      <c r="H99" s="35"/>
      <c r="I99" s="35"/>
      <c r="J99" s="35"/>
      <c r="K99" s="35"/>
      <c r="L99" s="35"/>
      <c r="M99" s="35" t="s">
        <v>373</v>
      </c>
      <c r="N99" s="17"/>
      <c r="O99" s="26"/>
      <c r="P99" s="26" t="e">
        <f>VLOOKUP(MID(D99,1,4),Complexeprogrammas!A:C,3,FALSE)</f>
        <v>#N/A</v>
      </c>
      <c r="Q99" s="26"/>
      <c r="R99" s="35"/>
      <c r="S99" s="26"/>
      <c r="T99" s="26" t="e">
        <f>VLOOKUP(D99,Retribueerbaar!C:E,3,FALSE)</f>
        <v>#N/A</v>
      </c>
      <c r="U99" s="26"/>
      <c r="V99" s="26"/>
      <c r="W99" s="26"/>
      <c r="X99" s="26"/>
      <c r="Y99" s="26" t="e">
        <f>VLOOKUP($D99,'Aantal per systeem'!$C$5:$F$200,2,FALSE)</f>
        <v>#N/A</v>
      </c>
      <c r="Z99" s="26" t="e">
        <f>VLOOKUP($D99,'Aantal per systeem'!$C$5:$F$200,3,FALSE)</f>
        <v>#N/A</v>
      </c>
      <c r="AA99" s="26" t="e">
        <f>VLOOKUP($D99,'Aantal per systeem'!$C$5:$F$200,4,FALSE)</f>
        <v>#N/A</v>
      </c>
      <c r="AB99" s="26"/>
      <c r="AC99" s="26"/>
      <c r="AD99" s="25">
        <f t="shared" si="3"/>
        <v>4.1479999999999997</v>
      </c>
      <c r="AE99" s="25">
        <f t="shared" si="4"/>
        <v>3261.4848827334936</v>
      </c>
      <c r="AF99" s="25">
        <f t="shared" si="5"/>
        <v>4.4253619805481907</v>
      </c>
      <c r="AG99" s="17"/>
      <c r="AH99" s="17"/>
      <c r="AI99" s="6"/>
      <c r="AJ99" s="6"/>
      <c r="AK99" s="6"/>
      <c r="AL99" s="7">
        <v>2.7056842105263201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7">
        <v>0.71399999999999997</v>
      </c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7">
        <v>3.4340000000000002</v>
      </c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7">
        <v>2.1760000000000002</v>
      </c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7">
        <v>0.255</v>
      </c>
      <c r="DD99" s="7">
        <v>0.13600000000000001</v>
      </c>
      <c r="DE99" s="6"/>
      <c r="DF99" s="7">
        <v>0.71399999999999997</v>
      </c>
      <c r="DG99" s="6"/>
      <c r="DH99" s="7">
        <v>0.51</v>
      </c>
      <c r="DI99" s="7">
        <v>0.42499999999999999</v>
      </c>
      <c r="DJ99" s="7">
        <v>0.54400000000000004</v>
      </c>
      <c r="DK99" s="7">
        <v>132.44483959652399</v>
      </c>
      <c r="DL99" s="7">
        <v>293.390811385772</v>
      </c>
      <c r="DM99" s="7">
        <v>168.26310289981001</v>
      </c>
      <c r="DN99" s="7">
        <v>92.774614835930393</v>
      </c>
      <c r="DO99" s="7">
        <v>56.167999999999999</v>
      </c>
      <c r="DP99" s="7">
        <v>76.786888826261503</v>
      </c>
      <c r="DQ99" s="7">
        <v>54.893000000000001</v>
      </c>
      <c r="DR99" s="7">
        <v>50.256880478690498</v>
      </c>
      <c r="DS99" s="7">
        <v>61.54</v>
      </c>
      <c r="DT99" s="7">
        <v>47.795866707366699</v>
      </c>
      <c r="DU99" s="7">
        <v>131.98812104738801</v>
      </c>
      <c r="DV99" s="7">
        <v>227.16948078780601</v>
      </c>
      <c r="DW99" s="7">
        <v>344.73031972461399</v>
      </c>
      <c r="DX99" s="7">
        <v>90.939460792019702</v>
      </c>
      <c r="DY99" s="7">
        <v>115.517486045046</v>
      </c>
      <c r="DZ99" s="7">
        <v>147.160375098228</v>
      </c>
      <c r="EA99" s="7">
        <v>204.58455053288901</v>
      </c>
      <c r="EB99" s="7">
        <v>271.28484409659001</v>
      </c>
      <c r="EC99" s="7">
        <v>238.00263225206999</v>
      </c>
      <c r="ED99" s="7">
        <v>266.003771534512</v>
      </c>
      <c r="EE99" s="7">
        <v>166.038027840236</v>
      </c>
      <c r="EF99" s="7">
        <v>0.91800000000000004</v>
      </c>
      <c r="EG99" s="6"/>
      <c r="EH99" s="6"/>
      <c r="EI99" s="7">
        <v>0.47599999999999998</v>
      </c>
      <c r="EJ99" s="7">
        <v>16.816719577308099</v>
      </c>
      <c r="EK99" s="6"/>
      <c r="EL99" s="7">
        <v>1.51208867443272</v>
      </c>
      <c r="EM99" s="7">
        <v>0.374</v>
      </c>
      <c r="EN99" s="7">
        <v>1.071</v>
      </c>
      <c r="EO99" s="6"/>
      <c r="EP99" s="6"/>
      <c r="EQ99" s="6"/>
      <c r="ER99" s="6"/>
      <c r="ES99" s="7">
        <v>227.54097732392199</v>
      </c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7">
        <v>0.52800000000000002</v>
      </c>
      <c r="FU99" s="6"/>
      <c r="FV99" s="6"/>
      <c r="FW99" s="7">
        <v>3.62536198054819</v>
      </c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7">
        <v>0.27200000000000002</v>
      </c>
      <c r="GV99" s="6"/>
      <c r="GW99" s="8"/>
    </row>
    <row r="100" spans="1:205" ht="12.75" customHeight="1" x14ac:dyDescent="0.25">
      <c r="A100" s="38"/>
      <c r="B100" s="61" t="s">
        <v>186</v>
      </c>
      <c r="C100" s="62"/>
      <c r="D100" s="5" t="s">
        <v>188</v>
      </c>
      <c r="E100" s="35"/>
      <c r="F100" s="35" t="s">
        <v>373</v>
      </c>
      <c r="G100" s="35"/>
      <c r="H100" s="35"/>
      <c r="I100" s="35"/>
      <c r="J100" s="35"/>
      <c r="K100" s="35"/>
      <c r="L100" s="35"/>
      <c r="M100" s="35"/>
      <c r="N100" s="17"/>
      <c r="O100" s="26"/>
      <c r="P100" s="26">
        <f>VLOOKUP(MID(D100,1,4),Complexeprogrammas!A:C,3,FALSE)</f>
        <v>1</v>
      </c>
      <c r="Q100" s="26"/>
      <c r="R100" s="35"/>
      <c r="S100" s="26"/>
      <c r="T100" s="26" t="e">
        <f>VLOOKUP(D100,Retribueerbaar!C:E,3,FALSE)</f>
        <v>#N/A</v>
      </c>
      <c r="U100" s="26"/>
      <c r="V100" s="26"/>
      <c r="W100" s="26"/>
      <c r="X100" s="26"/>
      <c r="Y100" s="26">
        <f>VLOOKUP($D100,'Aantal per systeem'!$C$5:$F$200,2,FALSE)</f>
        <v>0</v>
      </c>
      <c r="Z100" s="26">
        <f>VLOOKUP($D100,'Aantal per systeem'!$C$5:$F$200,3,FALSE)</f>
        <v>0</v>
      </c>
      <c r="AA100" s="26">
        <f>VLOOKUP($D100,'Aantal per systeem'!$C$5:$F$200,4,FALSE)</f>
        <v>501</v>
      </c>
      <c r="AB100" s="26"/>
      <c r="AC100" s="26"/>
      <c r="AD100" s="25">
        <f t="shared" si="3"/>
        <v>2</v>
      </c>
      <c r="AE100" s="25">
        <f t="shared" si="4"/>
        <v>10111.259750920874</v>
      </c>
      <c r="AF100" s="25">
        <f t="shared" si="5"/>
        <v>0</v>
      </c>
      <c r="AG100" s="17"/>
      <c r="AH100" s="17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7">
        <v>2</v>
      </c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7">
        <v>36.472125684181698</v>
      </c>
      <c r="DM100" s="7">
        <v>101.338738480134</v>
      </c>
      <c r="DN100" s="7">
        <v>394.91557230126199</v>
      </c>
      <c r="DO100" s="7">
        <v>234.54750000000001</v>
      </c>
      <c r="DP100" s="7">
        <v>733.42499999999995</v>
      </c>
      <c r="DQ100" s="7">
        <v>606.08249999999998</v>
      </c>
      <c r="DR100" s="7">
        <v>374.14582709874799</v>
      </c>
      <c r="DS100" s="7">
        <v>527.39137096774198</v>
      </c>
      <c r="DT100" s="7">
        <v>887.6825</v>
      </c>
      <c r="DU100" s="7">
        <v>125.574427455093</v>
      </c>
      <c r="DV100" s="7">
        <v>246.13730158730201</v>
      </c>
      <c r="DW100" s="7">
        <v>516.11541362522996</v>
      </c>
      <c r="DX100" s="7">
        <v>57.463769841269901</v>
      </c>
      <c r="DY100" s="7">
        <v>263.24560210746199</v>
      </c>
      <c r="DZ100" s="7">
        <v>261.80230085049101</v>
      </c>
      <c r="EA100" s="7">
        <v>132.10930521326301</v>
      </c>
      <c r="EB100" s="7">
        <v>269.67033368672799</v>
      </c>
      <c r="EC100" s="7">
        <v>746.59650977221997</v>
      </c>
      <c r="ED100" s="7">
        <v>1849.28556412938</v>
      </c>
      <c r="EE100" s="7">
        <v>648.53810586884697</v>
      </c>
      <c r="EF100" s="6"/>
      <c r="EG100" s="7">
        <v>4.5025000000000004</v>
      </c>
      <c r="EH100" s="6"/>
      <c r="EI100" s="7">
        <v>599.991379310345</v>
      </c>
      <c r="EJ100" s="6"/>
      <c r="EK100" s="6"/>
      <c r="EL100" s="7">
        <v>208.75</v>
      </c>
      <c r="EM100" s="7">
        <v>285.47610294117601</v>
      </c>
      <c r="EN100" s="6"/>
      <c r="EO100" s="6"/>
      <c r="EP100" s="6"/>
      <c r="EQ100" s="6"/>
      <c r="ER100" s="6"/>
      <c r="ES100" s="7">
        <v>9.9880028735632305</v>
      </c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8"/>
    </row>
    <row r="101" spans="1:205" ht="12.75" customHeight="1" x14ac:dyDescent="0.25">
      <c r="A101" s="38"/>
      <c r="B101" s="61" t="s">
        <v>186</v>
      </c>
      <c r="C101" s="62"/>
      <c r="D101" s="5" t="s">
        <v>189</v>
      </c>
      <c r="E101" s="35"/>
      <c r="F101" s="35" t="s">
        <v>373</v>
      </c>
      <c r="G101" s="35"/>
      <c r="H101" s="35"/>
      <c r="I101" s="35"/>
      <c r="J101" s="35"/>
      <c r="K101" s="35"/>
      <c r="L101" s="35"/>
      <c r="M101" s="35"/>
      <c r="N101" s="17"/>
      <c r="O101" s="26"/>
      <c r="P101" s="26">
        <f>VLOOKUP(MID(D101,1,4),Complexeprogrammas!A:C,3,FALSE)</f>
        <v>1</v>
      </c>
      <c r="Q101" s="26"/>
      <c r="R101" s="35"/>
      <c r="S101" s="26"/>
      <c r="T101" s="26" t="e">
        <f>VLOOKUP(D101,Retribueerbaar!C:E,3,FALSE)</f>
        <v>#N/A</v>
      </c>
      <c r="U101" s="26"/>
      <c r="V101" s="26"/>
      <c r="W101" s="26"/>
      <c r="X101" s="26"/>
      <c r="Y101" s="26">
        <f>VLOOKUP($D101,'Aantal per systeem'!$C$5:$F$200,2,FALSE)</f>
        <v>0</v>
      </c>
      <c r="Z101" s="26">
        <f>VLOOKUP($D101,'Aantal per systeem'!$C$5:$F$200,3,FALSE)</f>
        <v>0</v>
      </c>
      <c r="AA101" s="26">
        <f>VLOOKUP($D101,'Aantal per systeem'!$C$5:$F$200,4,FALSE)</f>
        <v>97</v>
      </c>
      <c r="AB101" s="26"/>
      <c r="AC101" s="26"/>
      <c r="AD101" s="25">
        <f t="shared" si="3"/>
        <v>0</v>
      </c>
      <c r="AE101" s="25">
        <f t="shared" si="4"/>
        <v>1105.6214195226244</v>
      </c>
      <c r="AF101" s="25">
        <f t="shared" si="5"/>
        <v>0</v>
      </c>
      <c r="AG101" s="17"/>
      <c r="AH101" s="17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7">
        <v>71.539473684210506</v>
      </c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7">
        <v>6.4999999999999902</v>
      </c>
      <c r="DL101" s="6"/>
      <c r="DM101" s="6"/>
      <c r="DN101" s="6"/>
      <c r="DO101" s="6"/>
      <c r="DP101" s="6"/>
      <c r="DQ101" s="6"/>
      <c r="DR101" s="6"/>
      <c r="DS101" s="6"/>
      <c r="DT101" s="6"/>
      <c r="DU101" s="7">
        <v>30.805769230769201</v>
      </c>
      <c r="DV101" s="6"/>
      <c r="DW101" s="7">
        <v>36</v>
      </c>
      <c r="DX101" s="6"/>
      <c r="DY101" s="7">
        <v>43.065934065934101</v>
      </c>
      <c r="DZ101" s="7">
        <v>148.38934116809099</v>
      </c>
      <c r="EA101" s="6"/>
      <c r="EB101" s="6"/>
      <c r="EC101" s="6"/>
      <c r="ED101" s="6"/>
      <c r="EE101" s="6"/>
      <c r="EF101" s="6"/>
      <c r="EG101" s="6"/>
      <c r="EH101" s="6"/>
      <c r="EI101" s="7">
        <v>291.481676656677</v>
      </c>
      <c r="EJ101" s="6"/>
      <c r="EK101" s="6"/>
      <c r="EL101" s="7">
        <v>187.211538461538</v>
      </c>
      <c r="EM101" s="7">
        <v>362.16715993961498</v>
      </c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8"/>
    </row>
    <row r="102" spans="1:205" ht="12.75" customHeight="1" x14ac:dyDescent="0.25">
      <c r="A102" s="38"/>
      <c r="B102" s="61" t="s">
        <v>186</v>
      </c>
      <c r="C102" s="62"/>
      <c r="D102" s="5" t="s">
        <v>190</v>
      </c>
      <c r="E102" s="35"/>
      <c r="F102" s="35" t="s">
        <v>373</v>
      </c>
      <c r="G102" s="35"/>
      <c r="H102" s="35"/>
      <c r="I102" s="35"/>
      <c r="J102" s="35"/>
      <c r="K102" s="35"/>
      <c r="L102" s="35"/>
      <c r="M102" s="35"/>
      <c r="N102" s="17"/>
      <c r="O102" s="26"/>
      <c r="P102" s="26" t="e">
        <f>VLOOKUP(MID(D102,1,4),Complexeprogrammas!A:C,3,FALSE)</f>
        <v>#N/A</v>
      </c>
      <c r="Q102" s="26"/>
      <c r="R102" s="35"/>
      <c r="S102" s="26"/>
      <c r="T102" s="26" t="e">
        <f>VLOOKUP(D102,Retribueerbaar!C:E,3,FALSE)</f>
        <v>#N/A</v>
      </c>
      <c r="U102" s="26"/>
      <c r="V102" s="26"/>
      <c r="W102" s="26"/>
      <c r="X102" s="26"/>
      <c r="Y102" s="26" t="e">
        <f>VLOOKUP($D102,'Aantal per systeem'!$C$5:$F$200,2,FALSE)</f>
        <v>#N/A</v>
      </c>
      <c r="Z102" s="26" t="e">
        <f>VLOOKUP($D102,'Aantal per systeem'!$C$5:$F$200,3,FALSE)</f>
        <v>#N/A</v>
      </c>
      <c r="AA102" s="26" t="e">
        <f>VLOOKUP($D102,'Aantal per systeem'!$C$5:$F$200,4,FALSE)</f>
        <v>#N/A</v>
      </c>
      <c r="AB102" s="26"/>
      <c r="AC102" s="26"/>
      <c r="AD102" s="25">
        <f t="shared" si="3"/>
        <v>0</v>
      </c>
      <c r="AE102" s="25">
        <f t="shared" si="4"/>
        <v>7967.9827586206866</v>
      </c>
      <c r="AF102" s="25">
        <f t="shared" si="5"/>
        <v>0</v>
      </c>
      <c r="AG102" s="17"/>
      <c r="AH102" s="17"/>
      <c r="AI102" s="7">
        <v>7</v>
      </c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7">
        <v>7884.9051724137898</v>
      </c>
      <c r="CZ102" s="7">
        <v>20.75</v>
      </c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7">
        <v>0.82758620689655205</v>
      </c>
      <c r="DY102" s="6"/>
      <c r="DZ102" s="6"/>
      <c r="EA102" s="6"/>
      <c r="EB102" s="6"/>
      <c r="EC102" s="6"/>
      <c r="ED102" s="6"/>
      <c r="EE102" s="7">
        <v>5</v>
      </c>
      <c r="EF102" s="6"/>
      <c r="EG102" s="6"/>
      <c r="EH102" s="6"/>
      <c r="EI102" s="6"/>
      <c r="EJ102" s="6"/>
      <c r="EK102" s="7">
        <v>51.5</v>
      </c>
      <c r="EL102" s="6"/>
      <c r="EM102" s="7">
        <v>5</v>
      </c>
      <c r="EN102" s="6"/>
      <c r="EO102" s="6"/>
      <c r="EP102" s="6"/>
      <c r="EQ102" s="6"/>
      <c r="ER102" s="6"/>
      <c r="ES102" s="7">
        <v>508</v>
      </c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8"/>
    </row>
    <row r="103" spans="1:205" ht="12.75" customHeight="1" x14ac:dyDescent="0.25">
      <c r="A103" s="38"/>
      <c r="B103" s="61" t="s">
        <v>228</v>
      </c>
      <c r="C103" s="62"/>
      <c r="D103" s="5" t="s">
        <v>229</v>
      </c>
      <c r="E103" s="35"/>
      <c r="F103" s="35" t="s">
        <v>373</v>
      </c>
      <c r="G103" s="35"/>
      <c r="H103" s="35"/>
      <c r="I103" s="35"/>
      <c r="J103" s="35"/>
      <c r="K103" s="35"/>
      <c r="L103" s="35"/>
      <c r="M103" s="35"/>
      <c r="N103" s="17"/>
      <c r="O103" s="26"/>
      <c r="P103" s="26" t="e">
        <f>VLOOKUP(MID(D103,1,4),Complexeprogrammas!A:C,3,FALSE)</f>
        <v>#N/A</v>
      </c>
      <c r="Q103" s="26"/>
      <c r="R103" s="35"/>
      <c r="S103" s="26"/>
      <c r="T103" s="26" t="e">
        <f>VLOOKUP(D103,Retribueerbaar!C:E,3,FALSE)</f>
        <v>#N/A</v>
      </c>
      <c r="U103" s="26"/>
      <c r="V103" s="26"/>
      <c r="W103" s="26"/>
      <c r="X103" s="26"/>
      <c r="Y103" s="26">
        <f>VLOOKUP($D103,'Aantal per systeem'!$C$5:$F$200,2,FALSE)</f>
        <v>0</v>
      </c>
      <c r="Z103" s="26">
        <f>VLOOKUP($D103,'Aantal per systeem'!$C$5:$F$200,3,FALSE)</f>
        <v>0</v>
      </c>
      <c r="AA103" s="26">
        <f>VLOOKUP($D103,'Aantal per systeem'!$C$5:$F$200,4,FALSE)</f>
        <v>25</v>
      </c>
      <c r="AB103" s="26"/>
      <c r="AC103" s="26"/>
      <c r="AD103" s="25">
        <f t="shared" ref="AD103:AD116" si="15">SUM(AT103:CB103)</f>
        <v>2336.8129018764803</v>
      </c>
      <c r="AE103" s="25">
        <f t="shared" ref="AE103:AE116" si="16">SUM(CW103:EO103)</f>
        <v>2007.25</v>
      </c>
      <c r="AF103" s="25">
        <f t="shared" ref="AF103:AF116" si="17">SUM(EY103:GV103)</f>
        <v>113.461538461538</v>
      </c>
      <c r="AG103" s="17"/>
      <c r="AH103" s="17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7">
        <v>358.5</v>
      </c>
      <c r="AV103" s="6"/>
      <c r="AW103" s="7">
        <v>62.5</v>
      </c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7">
        <v>1915.8129018764801</v>
      </c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7">
        <v>353.5</v>
      </c>
      <c r="CZ103" s="7">
        <v>59</v>
      </c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7">
        <v>1594.75</v>
      </c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7">
        <v>113.461538461538</v>
      </c>
      <c r="GV103" s="6"/>
      <c r="GW103" s="8"/>
    </row>
    <row r="104" spans="1:205" ht="12.75" customHeight="1" x14ac:dyDescent="0.25">
      <c r="A104" s="38"/>
      <c r="B104" s="61" t="s">
        <v>228</v>
      </c>
      <c r="C104" s="62"/>
      <c r="D104" s="5" t="s">
        <v>230</v>
      </c>
      <c r="E104" s="35"/>
      <c r="F104" s="35" t="s">
        <v>373</v>
      </c>
      <c r="G104" s="35"/>
      <c r="H104" s="35"/>
      <c r="I104" s="35"/>
      <c r="J104" s="35"/>
      <c r="K104" s="35"/>
      <c r="L104" s="35"/>
      <c r="M104" s="35"/>
      <c r="N104" s="17"/>
      <c r="O104" s="26"/>
      <c r="P104" s="26">
        <f>VLOOKUP(MID(D104,1,4),Complexeprogrammas!A:C,3,FALSE)</f>
        <v>1</v>
      </c>
      <c r="Q104" s="26"/>
      <c r="R104" s="35"/>
      <c r="S104" s="26"/>
      <c r="T104" s="26" t="e">
        <f>VLOOKUP(D104,Retribueerbaar!C:E,3,FALSE)</f>
        <v>#N/A</v>
      </c>
      <c r="U104" s="26"/>
      <c r="V104" s="26"/>
      <c r="W104" s="26"/>
      <c r="X104" s="26"/>
      <c r="Y104" s="26">
        <f>VLOOKUP($D104,'Aantal per systeem'!$C$5:$F$200,2,FALSE)</f>
        <v>0</v>
      </c>
      <c r="Z104" s="26">
        <f>VLOOKUP($D104,'Aantal per systeem'!$C$5:$F$200,3,FALSE)</f>
        <v>0</v>
      </c>
      <c r="AA104" s="26">
        <f>VLOOKUP($D104,'Aantal per systeem'!$C$5:$F$200,4,FALSE)</f>
        <v>1669</v>
      </c>
      <c r="AB104" s="26"/>
      <c r="AC104" s="26"/>
      <c r="AD104" s="25">
        <f t="shared" si="15"/>
        <v>8306.7400218786515</v>
      </c>
      <c r="AE104" s="25">
        <f t="shared" si="16"/>
        <v>23777.232511747294</v>
      </c>
      <c r="AF104" s="25">
        <f t="shared" si="17"/>
        <v>546.97055849619903</v>
      </c>
      <c r="AG104" s="17"/>
      <c r="AH104" s="17"/>
      <c r="AI104" s="6"/>
      <c r="AJ104" s="6"/>
      <c r="AK104" s="6"/>
      <c r="AL104" s="6"/>
      <c r="AM104" s="7">
        <v>5.9396000000000004</v>
      </c>
      <c r="AN104" s="6"/>
      <c r="AO104" s="6"/>
      <c r="AP104" s="7">
        <v>4.774</v>
      </c>
      <c r="AQ104" s="6"/>
      <c r="AR104" s="6"/>
      <c r="AS104" s="7">
        <v>1.7067714285714299</v>
      </c>
      <c r="AT104" s="7">
        <v>95.058400000000006</v>
      </c>
      <c r="AU104" s="7">
        <v>1115.9839999999999</v>
      </c>
      <c r="AV104" s="7">
        <v>13.33</v>
      </c>
      <c r="AW104" s="7">
        <v>294.75799999999998</v>
      </c>
      <c r="AX104" s="7">
        <v>16.653199999999998</v>
      </c>
      <c r="AY104" s="6"/>
      <c r="AZ104" s="6"/>
      <c r="BA104" s="6"/>
      <c r="BB104" s="6"/>
      <c r="BC104" s="6"/>
      <c r="BD104" s="7">
        <v>2.0172365925925901</v>
      </c>
      <c r="BE104" s="7">
        <v>0.21079999999999999</v>
      </c>
      <c r="BF104" s="6"/>
      <c r="BG104" s="6"/>
      <c r="BH104" s="7">
        <v>4.1664000000000003</v>
      </c>
      <c r="BI104" s="6"/>
      <c r="BJ104" s="7">
        <v>0.93930000000000002</v>
      </c>
      <c r="BK104" s="7">
        <v>7.6094459638372101</v>
      </c>
      <c r="BL104" s="7">
        <v>12.8100092836905</v>
      </c>
      <c r="BM104" s="7">
        <v>8.4901263618817193</v>
      </c>
      <c r="BN104" s="7">
        <v>7.2359843266822601</v>
      </c>
      <c r="BO104" s="7">
        <v>6703.1806784478304</v>
      </c>
      <c r="BP104" s="7">
        <v>1.2030550977761501</v>
      </c>
      <c r="BQ104" s="6"/>
      <c r="BR104" s="7">
        <v>3.9453781736959002</v>
      </c>
      <c r="BS104" s="7">
        <v>2.17790016420361</v>
      </c>
      <c r="BT104" s="7">
        <v>3.1949791811713202</v>
      </c>
      <c r="BU104" s="7">
        <v>6</v>
      </c>
      <c r="BV104" s="7">
        <v>7.7751282852900303</v>
      </c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7">
        <v>7.75</v>
      </c>
      <c r="CI104" s="7">
        <v>0.22320000000000001</v>
      </c>
      <c r="CJ104" s="6"/>
      <c r="CK104" s="6"/>
      <c r="CL104" s="7">
        <v>0.52257142857142902</v>
      </c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7">
        <v>3837.5</v>
      </c>
      <c r="CZ104" s="7">
        <v>2</v>
      </c>
      <c r="DA104" s="6"/>
      <c r="DB104" s="6"/>
      <c r="DC104" s="6"/>
      <c r="DD104" s="6"/>
      <c r="DE104" s="6"/>
      <c r="DF104" s="6"/>
      <c r="DG104" s="6"/>
      <c r="DH104" s="7">
        <v>9</v>
      </c>
      <c r="DI104" s="6"/>
      <c r="DJ104" s="6"/>
      <c r="DK104" s="7">
        <v>237</v>
      </c>
      <c r="DL104" s="7">
        <v>23.1739926739927</v>
      </c>
      <c r="DM104" s="6"/>
      <c r="DN104" s="7">
        <v>86.500000000000099</v>
      </c>
      <c r="DO104" s="6"/>
      <c r="DP104" s="7">
        <v>511.07142857142799</v>
      </c>
      <c r="DQ104" s="6"/>
      <c r="DR104" s="7">
        <v>94.75</v>
      </c>
      <c r="DS104" s="7">
        <v>487</v>
      </c>
      <c r="DT104" s="6"/>
      <c r="DU104" s="7">
        <v>376.90428096799099</v>
      </c>
      <c r="DV104" s="7">
        <v>22.753473811340001</v>
      </c>
      <c r="DW104" s="7">
        <v>629.43521951807998</v>
      </c>
      <c r="DX104" s="7">
        <v>529.86405027091996</v>
      </c>
      <c r="DY104" s="7">
        <v>990.99203885349596</v>
      </c>
      <c r="DZ104" s="7">
        <v>18</v>
      </c>
      <c r="EA104" s="7">
        <v>726.32301300612096</v>
      </c>
      <c r="EB104" s="7">
        <v>1104.46829711746</v>
      </c>
      <c r="EC104" s="7">
        <v>672.87106735254599</v>
      </c>
      <c r="ED104" s="7">
        <v>201.75</v>
      </c>
      <c r="EE104" s="7">
        <v>43.506666666666703</v>
      </c>
      <c r="EF104" s="6"/>
      <c r="EG104" s="7">
        <v>133.5</v>
      </c>
      <c r="EH104" s="6"/>
      <c r="EI104" s="7">
        <v>0.13639999999999999</v>
      </c>
      <c r="EJ104" s="7">
        <v>16.6459330143541</v>
      </c>
      <c r="EK104" s="7">
        <v>13022.0866499229</v>
      </c>
      <c r="EL104" s="6"/>
      <c r="EM104" s="6"/>
      <c r="EN104" s="6"/>
      <c r="EO104" s="6"/>
      <c r="EP104" s="6"/>
      <c r="EQ104" s="6"/>
      <c r="ER104" s="6"/>
      <c r="ES104" s="7">
        <v>1082.2832171748701</v>
      </c>
      <c r="ET104" s="7">
        <v>4.8731999999999998</v>
      </c>
      <c r="EU104" s="7">
        <v>1.4632000000000001</v>
      </c>
      <c r="EV104" s="6"/>
      <c r="EW104" s="6"/>
      <c r="EX104" s="6"/>
      <c r="EY104" s="6"/>
      <c r="EZ104" s="6"/>
      <c r="FA104" s="6"/>
      <c r="FB104" s="6"/>
      <c r="FC104" s="6"/>
      <c r="FD104" s="6"/>
      <c r="FE104" s="7">
        <v>0.30480118518518501</v>
      </c>
      <c r="FF104" s="6"/>
      <c r="FG104" s="7">
        <v>0.248</v>
      </c>
      <c r="FH104" s="6"/>
      <c r="FI104" s="6"/>
      <c r="FJ104" s="7">
        <v>0.12709999999999999</v>
      </c>
      <c r="FK104" s="6"/>
      <c r="FL104" s="6"/>
      <c r="FM104" s="7">
        <v>1.2771999999999999</v>
      </c>
      <c r="FN104" s="6"/>
      <c r="FO104" s="7">
        <v>0.83498079239018297</v>
      </c>
      <c r="FP104" s="7">
        <v>0.13735384615384599</v>
      </c>
      <c r="FQ104" s="7">
        <v>0.42159999999999997</v>
      </c>
      <c r="FR104" s="7">
        <v>0.14328888888888899</v>
      </c>
      <c r="FS104" s="7">
        <v>0.17856</v>
      </c>
      <c r="FT104" s="6"/>
      <c r="FU104" s="7">
        <v>0.46336842105263198</v>
      </c>
      <c r="FV104" s="7">
        <v>0.210260869565217</v>
      </c>
      <c r="FW104" s="7">
        <v>0.248</v>
      </c>
      <c r="FX104" s="7">
        <v>0.580443800322061</v>
      </c>
      <c r="FY104" s="6"/>
      <c r="FZ104" s="7">
        <v>0.18938181818181801</v>
      </c>
      <c r="GA104" s="7">
        <v>1.5030303030303E-2</v>
      </c>
      <c r="GB104" s="7">
        <v>0.107007407407407</v>
      </c>
      <c r="GC104" s="6"/>
      <c r="GD104" s="6"/>
      <c r="GE104" s="6"/>
      <c r="GF104" s="6"/>
      <c r="GG104" s="6"/>
      <c r="GH104" s="6"/>
      <c r="GI104" s="6"/>
      <c r="GJ104" s="6"/>
      <c r="GK104" s="7">
        <v>0.32240000000000002</v>
      </c>
      <c r="GL104" s="6"/>
      <c r="GM104" s="7">
        <v>0.27776000000000001</v>
      </c>
      <c r="GN104" s="7">
        <v>0.275555555555556</v>
      </c>
      <c r="GO104" s="6"/>
      <c r="GP104" s="6"/>
      <c r="GQ104" s="6"/>
      <c r="GR104" s="6"/>
      <c r="GS104" s="6"/>
      <c r="GT104" s="6"/>
      <c r="GU104" s="7">
        <v>540.60846560846596</v>
      </c>
      <c r="GV104" s="6"/>
      <c r="GW104" s="9">
        <v>1.7112000000000001</v>
      </c>
    </row>
    <row r="105" spans="1:205" ht="12.75" customHeight="1" x14ac:dyDescent="0.25">
      <c r="A105" s="38"/>
      <c r="B105" s="61" t="s">
        <v>256</v>
      </c>
      <c r="C105" s="62"/>
      <c r="D105" s="5" t="s">
        <v>257</v>
      </c>
      <c r="E105" s="35"/>
      <c r="F105" s="35" t="s">
        <v>373</v>
      </c>
      <c r="G105" s="35"/>
      <c r="H105" s="35"/>
      <c r="I105" s="35"/>
      <c r="J105" s="35"/>
      <c r="K105" s="35"/>
      <c r="L105" s="35"/>
      <c r="M105" s="35" t="s">
        <v>373</v>
      </c>
      <c r="N105" s="17"/>
      <c r="O105" s="26"/>
      <c r="P105" s="26" t="e">
        <f>VLOOKUP(MID(D105,1,4),Complexeprogrammas!A:C,3,FALSE)</f>
        <v>#N/A</v>
      </c>
      <c r="Q105" s="26"/>
      <c r="R105" s="35"/>
      <c r="S105" s="26"/>
      <c r="T105" s="26" t="e">
        <f>VLOOKUP(D105,Retribueerbaar!C:E,3,FALSE)</f>
        <v>#N/A</v>
      </c>
      <c r="U105" s="26"/>
      <c r="V105" s="26"/>
      <c r="W105" s="26"/>
      <c r="X105" s="26"/>
      <c r="Y105" s="26" t="e">
        <f>VLOOKUP($D105,'Aantal per systeem'!$C$5:$F$200,2,FALSE)</f>
        <v>#N/A</v>
      </c>
      <c r="Z105" s="26" t="e">
        <f>VLOOKUP($D105,'Aantal per systeem'!$C$5:$F$200,3,FALSE)</f>
        <v>#N/A</v>
      </c>
      <c r="AA105" s="26" t="e">
        <f>VLOOKUP($D105,'Aantal per systeem'!$C$5:$F$200,4,FALSE)</f>
        <v>#N/A</v>
      </c>
      <c r="AB105" s="26"/>
      <c r="AC105" s="26"/>
      <c r="AD105" s="25">
        <f t="shared" si="15"/>
        <v>9.6989999999999998</v>
      </c>
      <c r="AE105" s="25">
        <f t="shared" si="16"/>
        <v>7626.1190640386139</v>
      </c>
      <c r="AF105" s="25">
        <f t="shared" si="17"/>
        <v>10.34753757216415</v>
      </c>
      <c r="AG105" s="17"/>
      <c r="AH105" s="17"/>
      <c r="AI105" s="6"/>
      <c r="AJ105" s="6"/>
      <c r="AK105" s="6"/>
      <c r="AL105" s="7">
        <v>6.3265263157894696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7">
        <v>1.6695</v>
      </c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7">
        <v>8.0295000000000005</v>
      </c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7">
        <v>5.0880000000000001</v>
      </c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7">
        <v>0.59624999999999995</v>
      </c>
      <c r="DD105" s="7">
        <v>0.318</v>
      </c>
      <c r="DE105" s="6"/>
      <c r="DF105" s="7">
        <v>1.6695</v>
      </c>
      <c r="DG105" s="6"/>
      <c r="DH105" s="7">
        <v>1.1924999999999999</v>
      </c>
      <c r="DI105" s="7">
        <v>0.99375000000000002</v>
      </c>
      <c r="DJ105" s="7">
        <v>1.272</v>
      </c>
      <c r="DK105" s="7">
        <v>309.68719846834398</v>
      </c>
      <c r="DL105" s="7">
        <v>686.01675015202704</v>
      </c>
      <c r="DM105" s="7">
        <v>393.43872589808501</v>
      </c>
      <c r="DN105" s="7">
        <v>216.92887880754299</v>
      </c>
      <c r="DO105" s="7">
        <v>131.334</v>
      </c>
      <c r="DP105" s="7">
        <v>179.545813579053</v>
      </c>
      <c r="DQ105" s="7">
        <v>128.35274999999999</v>
      </c>
      <c r="DR105" s="7">
        <v>117.512411707526</v>
      </c>
      <c r="DS105" s="7">
        <v>143.89500000000001</v>
      </c>
      <c r="DT105" s="7">
        <v>111.757982448107</v>
      </c>
      <c r="DU105" s="7">
        <v>308.61928303727501</v>
      </c>
      <c r="DV105" s="7">
        <v>531.17569772442801</v>
      </c>
      <c r="DW105" s="7">
        <v>806.06060053255305</v>
      </c>
      <c r="DX105" s="7">
        <v>212.63785685192801</v>
      </c>
      <c r="DY105" s="7">
        <v>270.10706295826998</v>
      </c>
      <c r="DZ105" s="7">
        <v>344.09558295026801</v>
      </c>
      <c r="EA105" s="7">
        <v>478.36681668719598</v>
      </c>
      <c r="EB105" s="7">
        <v>634.32779722585099</v>
      </c>
      <c r="EC105" s="7">
        <v>556.506154824693</v>
      </c>
      <c r="ED105" s="7">
        <v>621.97940697040303</v>
      </c>
      <c r="EE105" s="7">
        <v>388.235976861729</v>
      </c>
      <c r="EF105" s="7">
        <v>2.1465000000000001</v>
      </c>
      <c r="EG105" s="6"/>
      <c r="EH105" s="6"/>
      <c r="EI105" s="7">
        <v>1.113</v>
      </c>
      <c r="EJ105" s="7">
        <v>39.321447246940998</v>
      </c>
      <c r="EK105" s="6"/>
      <c r="EL105" s="7">
        <v>3.5356191063941602</v>
      </c>
      <c r="EM105" s="7">
        <v>0.87450000000000006</v>
      </c>
      <c r="EN105" s="7">
        <v>2.5042499999999999</v>
      </c>
      <c r="EO105" s="6"/>
      <c r="EP105" s="6"/>
      <c r="EQ105" s="6"/>
      <c r="ER105" s="6"/>
      <c r="ES105" s="7">
        <v>532.04434403681898</v>
      </c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7">
        <v>1.23458823529412</v>
      </c>
      <c r="FU105" s="6"/>
      <c r="FV105" s="6"/>
      <c r="FW105" s="7">
        <v>8.4769493368700299</v>
      </c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7">
        <v>0.63600000000000001</v>
      </c>
      <c r="GV105" s="6"/>
      <c r="GW105" s="8"/>
    </row>
    <row r="106" spans="1:205" ht="12.75" customHeight="1" x14ac:dyDescent="0.25">
      <c r="A106" s="38"/>
      <c r="B106" s="61" t="s">
        <v>256</v>
      </c>
      <c r="C106" s="62"/>
      <c r="D106" s="5" t="s">
        <v>258</v>
      </c>
      <c r="E106" s="35"/>
      <c r="F106" s="35" t="s">
        <v>373</v>
      </c>
      <c r="G106" s="35"/>
      <c r="H106" s="35"/>
      <c r="I106" s="35"/>
      <c r="J106" s="35"/>
      <c r="K106" s="35"/>
      <c r="L106" s="35"/>
      <c r="M106" s="35"/>
      <c r="N106" s="17"/>
      <c r="O106" s="26"/>
      <c r="P106" s="26">
        <f>VLOOKUP(MID(D106,1,4),Complexeprogrammas!A:C,3,FALSE)</f>
        <v>1</v>
      </c>
      <c r="Q106" s="26"/>
      <c r="R106" s="35"/>
      <c r="S106" s="26"/>
      <c r="T106" s="26" t="e">
        <f>VLOOKUP(D106,Retribueerbaar!C:E,3,FALSE)</f>
        <v>#N/A</v>
      </c>
      <c r="U106" s="26"/>
      <c r="V106" s="26"/>
      <c r="W106" s="26"/>
      <c r="X106" s="26"/>
      <c r="Y106" s="26">
        <f>VLOOKUP($D106,'Aantal per systeem'!$C$5:$F$200,2,FALSE)</f>
        <v>0</v>
      </c>
      <c r="Z106" s="26">
        <f>VLOOKUP($D106,'Aantal per systeem'!$C$5:$F$200,3,FALSE)</f>
        <v>0</v>
      </c>
      <c r="AA106" s="26">
        <f>VLOOKUP($D106,'Aantal per systeem'!$C$5:$F$200,4,FALSE)</f>
        <v>1411</v>
      </c>
      <c r="AB106" s="26"/>
      <c r="AC106" s="26"/>
      <c r="AD106" s="25">
        <f t="shared" si="15"/>
        <v>0</v>
      </c>
      <c r="AE106" s="25">
        <f t="shared" si="16"/>
        <v>18330.14928234641</v>
      </c>
      <c r="AF106" s="25">
        <f t="shared" si="17"/>
        <v>122</v>
      </c>
      <c r="AG106" s="17"/>
      <c r="AH106" s="17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7">
        <v>58.75</v>
      </c>
      <c r="CN106" s="6"/>
      <c r="CO106" s="7">
        <v>24</v>
      </c>
      <c r="CP106" s="6"/>
      <c r="CQ106" s="7">
        <v>19</v>
      </c>
      <c r="CR106" s="6"/>
      <c r="CS106" s="6"/>
      <c r="CT106" s="6"/>
      <c r="CU106" s="6"/>
      <c r="CV106" s="6"/>
      <c r="CW106" s="6"/>
      <c r="CX106" s="6"/>
      <c r="CY106" s="6"/>
      <c r="CZ106" s="6"/>
      <c r="DA106" s="7">
        <v>2.5</v>
      </c>
      <c r="DB106" s="6"/>
      <c r="DC106" s="6"/>
      <c r="DD106" s="6"/>
      <c r="DE106" s="6"/>
      <c r="DF106" s="6"/>
      <c r="DG106" s="6"/>
      <c r="DH106" s="6"/>
      <c r="DI106" s="6"/>
      <c r="DJ106" s="6"/>
      <c r="DK106" s="7">
        <v>10478.688529064701</v>
      </c>
      <c r="DL106" s="7">
        <v>15.15075</v>
      </c>
      <c r="DM106" s="7">
        <v>63.302592166645603</v>
      </c>
      <c r="DN106" s="7">
        <v>613.28</v>
      </c>
      <c r="DO106" s="7">
        <v>1340.0050000000001</v>
      </c>
      <c r="DP106" s="7">
        <v>744.13181818181795</v>
      </c>
      <c r="DQ106" s="7">
        <v>206.535</v>
      </c>
      <c r="DR106" s="7">
        <v>194.875</v>
      </c>
      <c r="DS106" s="7">
        <v>265.73500000000001</v>
      </c>
      <c r="DT106" s="7">
        <v>314.83499999999998</v>
      </c>
      <c r="DU106" s="7">
        <v>253.631394298678</v>
      </c>
      <c r="DV106" s="7">
        <v>136.075064935065</v>
      </c>
      <c r="DW106" s="7">
        <v>549.06727935022695</v>
      </c>
      <c r="DX106" s="7">
        <v>288.50837301937702</v>
      </c>
      <c r="DY106" s="7">
        <v>378.58298649818801</v>
      </c>
      <c r="DZ106" s="7">
        <v>100.45065703114101</v>
      </c>
      <c r="EA106" s="7">
        <v>588.50282310067996</v>
      </c>
      <c r="EB106" s="7">
        <v>525.12859383132502</v>
      </c>
      <c r="EC106" s="7">
        <v>55.263397701149401</v>
      </c>
      <c r="ED106" s="7">
        <v>449.70725331948802</v>
      </c>
      <c r="EE106" s="7">
        <v>589.547769847925</v>
      </c>
      <c r="EF106" s="6"/>
      <c r="EG106" s="7">
        <v>32.895000000000003</v>
      </c>
      <c r="EH106" s="6"/>
      <c r="EI106" s="7">
        <v>8.5</v>
      </c>
      <c r="EJ106" s="7">
        <v>20.5</v>
      </c>
      <c r="EK106" s="6"/>
      <c r="EL106" s="6"/>
      <c r="EM106" s="7">
        <v>1</v>
      </c>
      <c r="EN106" s="7">
        <v>113.75</v>
      </c>
      <c r="EO106" s="6"/>
      <c r="EP106" s="6"/>
      <c r="EQ106" s="6"/>
      <c r="ER106" s="6"/>
      <c r="ES106" s="7">
        <v>876.625</v>
      </c>
      <c r="ET106" s="6"/>
      <c r="EU106" s="6"/>
      <c r="EV106" s="6"/>
      <c r="EW106" s="6"/>
      <c r="EX106" s="6"/>
      <c r="EY106" s="6"/>
      <c r="EZ106" s="6"/>
      <c r="FA106" s="6"/>
      <c r="FB106" s="6"/>
      <c r="FC106" s="7">
        <v>122</v>
      </c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8"/>
    </row>
    <row r="107" spans="1:205" ht="12.75" customHeight="1" x14ac:dyDescent="0.25">
      <c r="A107" s="38"/>
      <c r="B107" s="61" t="s">
        <v>256</v>
      </c>
      <c r="C107" s="62"/>
      <c r="D107" s="5" t="s">
        <v>259</v>
      </c>
      <c r="E107" s="35"/>
      <c r="F107" s="35" t="s">
        <v>373</v>
      </c>
      <c r="G107" s="35"/>
      <c r="H107" s="35"/>
      <c r="I107" s="35"/>
      <c r="J107" s="35"/>
      <c r="K107" s="35"/>
      <c r="L107" s="35"/>
      <c r="M107" s="35"/>
      <c r="N107" s="17"/>
      <c r="O107" s="26"/>
      <c r="P107" s="26" t="e">
        <f>VLOOKUP(MID(D107,1,4),Complexeprogrammas!A:C,3,FALSE)</f>
        <v>#N/A</v>
      </c>
      <c r="Q107" s="26"/>
      <c r="R107" s="35"/>
      <c r="S107" s="26"/>
      <c r="T107" s="26" t="e">
        <f>VLOOKUP(D107,Retribueerbaar!C:E,3,FALSE)</f>
        <v>#N/A</v>
      </c>
      <c r="U107" s="26"/>
      <c r="V107" s="26"/>
      <c r="W107" s="26"/>
      <c r="X107" s="26"/>
      <c r="Y107" s="26" t="e">
        <f>VLOOKUP($D107,'Aantal per systeem'!$C$5:$F$200,2,FALSE)</f>
        <v>#N/A</v>
      </c>
      <c r="Z107" s="26" t="e">
        <f>VLOOKUP($D107,'Aantal per systeem'!$C$5:$F$200,3,FALSE)</f>
        <v>#N/A</v>
      </c>
      <c r="AA107" s="26" t="e">
        <f>VLOOKUP($D107,'Aantal per systeem'!$C$5:$F$200,4,FALSE)</f>
        <v>#N/A</v>
      </c>
      <c r="AB107" s="26"/>
      <c r="AC107" s="26"/>
      <c r="AD107" s="25">
        <f t="shared" si="15"/>
        <v>0</v>
      </c>
      <c r="AE107" s="25">
        <f t="shared" si="16"/>
        <v>7.75</v>
      </c>
      <c r="AF107" s="25">
        <f t="shared" si="17"/>
        <v>0</v>
      </c>
      <c r="AG107" s="17"/>
      <c r="AH107" s="17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7">
        <v>7.75</v>
      </c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8"/>
    </row>
    <row r="108" spans="1:205" ht="12.75" customHeight="1" x14ac:dyDescent="0.25">
      <c r="A108" s="38"/>
      <c r="B108" s="61" t="s">
        <v>256</v>
      </c>
      <c r="C108" s="62"/>
      <c r="D108" s="5" t="s">
        <v>260</v>
      </c>
      <c r="E108" s="35"/>
      <c r="F108" s="35" t="s">
        <v>373</v>
      </c>
      <c r="G108" s="35"/>
      <c r="H108" s="35"/>
      <c r="I108" s="35"/>
      <c r="J108" s="35"/>
      <c r="K108" s="35"/>
      <c r="L108" s="35"/>
      <c r="M108" s="35"/>
      <c r="N108" s="17"/>
      <c r="O108" s="26"/>
      <c r="P108" s="26">
        <f>VLOOKUP(MID(D108,1,4),Complexeprogrammas!A:C,3,FALSE)</f>
        <v>1</v>
      </c>
      <c r="Q108" s="26"/>
      <c r="R108" s="35"/>
      <c r="S108" s="26"/>
      <c r="T108" s="26" t="e">
        <f>VLOOKUP(D108,Retribueerbaar!C:E,3,FALSE)</f>
        <v>#N/A</v>
      </c>
      <c r="U108" s="26"/>
      <c r="V108" s="26"/>
      <c r="W108" s="26"/>
      <c r="X108" s="26"/>
      <c r="Y108" s="26">
        <f>VLOOKUP($D108,'Aantal per systeem'!$C$5:$F$200,2,FALSE)</f>
        <v>0</v>
      </c>
      <c r="Z108" s="26">
        <f>VLOOKUP($D108,'Aantal per systeem'!$C$5:$F$200,3,FALSE)</f>
        <v>0</v>
      </c>
      <c r="AA108" s="26">
        <f>VLOOKUP($D108,'Aantal per systeem'!$C$5:$F$200,4,FALSE)</f>
        <v>5</v>
      </c>
      <c r="AB108" s="26"/>
      <c r="AC108" s="26"/>
      <c r="AD108" s="25">
        <f t="shared" si="15"/>
        <v>0</v>
      </c>
      <c r="AE108" s="25">
        <f t="shared" si="16"/>
        <v>57</v>
      </c>
      <c r="AF108" s="25">
        <f t="shared" si="17"/>
        <v>0</v>
      </c>
      <c r="AG108" s="17"/>
      <c r="AH108" s="17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7">
        <v>57</v>
      </c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8"/>
    </row>
    <row r="109" spans="1:205" ht="12.75" customHeight="1" x14ac:dyDescent="0.25">
      <c r="A109" s="38"/>
      <c r="B109" s="61" t="s">
        <v>256</v>
      </c>
      <c r="C109" s="62"/>
      <c r="D109" s="5" t="s">
        <v>261</v>
      </c>
      <c r="E109" s="35"/>
      <c r="F109" s="35" t="s">
        <v>373</v>
      </c>
      <c r="G109" s="35"/>
      <c r="H109" s="35"/>
      <c r="I109" s="35"/>
      <c r="J109" s="35"/>
      <c r="K109" s="35"/>
      <c r="L109" s="35"/>
      <c r="M109" s="35"/>
      <c r="N109" s="17"/>
      <c r="O109" s="26"/>
      <c r="P109" s="26">
        <f>VLOOKUP(MID(D109,1,4),Complexeprogrammas!A:C,3,FALSE)</f>
        <v>1</v>
      </c>
      <c r="Q109" s="26"/>
      <c r="R109" s="35"/>
      <c r="S109" s="26"/>
      <c r="T109" s="26" t="e">
        <f>VLOOKUP(D109,Retribueerbaar!C:E,3,FALSE)</f>
        <v>#N/A</v>
      </c>
      <c r="U109" s="26"/>
      <c r="V109" s="26"/>
      <c r="W109" s="26"/>
      <c r="X109" s="26"/>
      <c r="Y109" s="26">
        <f>VLOOKUP($D109,'Aantal per systeem'!$C$5:$F$200,2,FALSE)</f>
        <v>0</v>
      </c>
      <c r="Z109" s="26">
        <f>VLOOKUP($D109,'Aantal per systeem'!$C$5:$F$200,3,FALSE)</f>
        <v>0</v>
      </c>
      <c r="AA109" s="26">
        <f>VLOOKUP($D109,'Aantal per systeem'!$C$5:$F$200,4,FALSE)</f>
        <v>1674</v>
      </c>
      <c r="AB109" s="26"/>
      <c r="AC109" s="26"/>
      <c r="AD109" s="25">
        <f t="shared" si="15"/>
        <v>1.5</v>
      </c>
      <c r="AE109" s="25">
        <f t="shared" si="16"/>
        <v>15700.841246404414</v>
      </c>
      <c r="AF109" s="25">
        <f t="shared" si="17"/>
        <v>0</v>
      </c>
      <c r="AG109" s="17"/>
      <c r="AH109" s="17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7">
        <v>1.5</v>
      </c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7">
        <v>51.25</v>
      </c>
      <c r="CP109" s="6"/>
      <c r="CQ109" s="7">
        <v>72.5</v>
      </c>
      <c r="CR109" s="6"/>
      <c r="CS109" s="6"/>
      <c r="CT109" s="6"/>
      <c r="CU109" s="6"/>
      <c r="CV109" s="6"/>
      <c r="CW109" s="6"/>
      <c r="CX109" s="6"/>
      <c r="CY109" s="7">
        <v>23.25</v>
      </c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7">
        <v>4284.0932415746302</v>
      </c>
      <c r="DL109" s="7">
        <v>15.15075</v>
      </c>
      <c r="DM109" s="7">
        <v>63.302592166645603</v>
      </c>
      <c r="DN109" s="7">
        <v>819.13714285714298</v>
      </c>
      <c r="DO109" s="7">
        <v>700.90499999999997</v>
      </c>
      <c r="DP109" s="7">
        <v>323.45</v>
      </c>
      <c r="DQ109" s="7">
        <v>422.53500000000003</v>
      </c>
      <c r="DR109" s="7">
        <v>203.625</v>
      </c>
      <c r="DS109" s="7">
        <v>71.984999999999999</v>
      </c>
      <c r="DT109" s="7">
        <v>236.83500000000001</v>
      </c>
      <c r="DU109" s="7">
        <v>1430.50073228321</v>
      </c>
      <c r="DV109" s="7">
        <v>720.46824074074095</v>
      </c>
      <c r="DW109" s="7">
        <v>1028.9097149701599</v>
      </c>
      <c r="DX109" s="7">
        <v>244.632380952381</v>
      </c>
      <c r="DY109" s="7">
        <v>179.34426529310099</v>
      </c>
      <c r="DZ109" s="7">
        <v>291.96156623853602</v>
      </c>
      <c r="EA109" s="7">
        <v>1542.4254364881799</v>
      </c>
      <c r="EB109" s="7">
        <v>1551.08594936795</v>
      </c>
      <c r="EC109" s="7">
        <v>547.01339770114896</v>
      </c>
      <c r="ED109" s="7">
        <v>476.76124830457798</v>
      </c>
      <c r="EE109" s="7">
        <v>515.82458746600901</v>
      </c>
      <c r="EF109" s="6"/>
      <c r="EG109" s="7">
        <v>2.645</v>
      </c>
      <c r="EH109" s="7">
        <v>2</v>
      </c>
      <c r="EI109" s="6"/>
      <c r="EJ109" s="7">
        <v>3</v>
      </c>
      <c r="EK109" s="6"/>
      <c r="EL109" s="6"/>
      <c r="EM109" s="6"/>
      <c r="EN109" s="6"/>
      <c r="EO109" s="6"/>
      <c r="EP109" s="6"/>
      <c r="EQ109" s="6"/>
      <c r="ER109" s="6"/>
      <c r="ES109" s="7">
        <v>1794.60395269219</v>
      </c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8"/>
    </row>
    <row r="110" spans="1:205" ht="12.75" customHeight="1" x14ac:dyDescent="0.25">
      <c r="A110" s="38"/>
      <c r="B110" s="61" t="s">
        <v>256</v>
      </c>
      <c r="C110" s="62"/>
      <c r="D110" s="5" t="s">
        <v>262</v>
      </c>
      <c r="E110" s="35"/>
      <c r="F110" s="35" t="s">
        <v>373</v>
      </c>
      <c r="G110" s="35"/>
      <c r="H110" s="35"/>
      <c r="I110" s="35"/>
      <c r="J110" s="35"/>
      <c r="K110" s="35"/>
      <c r="L110" s="35"/>
      <c r="M110" s="35"/>
      <c r="N110" s="17"/>
      <c r="O110" s="26"/>
      <c r="P110" s="26" t="e">
        <f>VLOOKUP(MID(D110,1,4),Complexeprogrammas!A:C,3,FALSE)</f>
        <v>#N/A</v>
      </c>
      <c r="Q110" s="26"/>
      <c r="R110" s="35"/>
      <c r="S110" s="26"/>
      <c r="T110" s="26" t="e">
        <f>VLOOKUP(D110,Retribueerbaar!C:E,3,FALSE)</f>
        <v>#N/A</v>
      </c>
      <c r="U110" s="26"/>
      <c r="V110" s="26"/>
      <c r="W110" s="26"/>
      <c r="X110" s="26"/>
      <c r="Y110" s="26" t="e">
        <f>VLOOKUP($D110,'Aantal per systeem'!$C$5:$F$200,2,FALSE)</f>
        <v>#N/A</v>
      </c>
      <c r="Z110" s="26" t="e">
        <f>VLOOKUP($D110,'Aantal per systeem'!$C$5:$F$200,3,FALSE)</f>
        <v>#N/A</v>
      </c>
      <c r="AA110" s="26" t="e">
        <f>VLOOKUP($D110,'Aantal per systeem'!$C$5:$F$200,4,FALSE)</f>
        <v>#N/A</v>
      </c>
      <c r="AB110" s="26"/>
      <c r="AC110" s="26"/>
      <c r="AD110" s="25">
        <f t="shared" si="15"/>
        <v>0</v>
      </c>
      <c r="AE110" s="25">
        <f t="shared" si="16"/>
        <v>1451</v>
      </c>
      <c r="AF110" s="25">
        <f t="shared" si="17"/>
        <v>0</v>
      </c>
      <c r="AG110" s="17"/>
      <c r="AH110" s="17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7">
        <v>1380.25</v>
      </c>
      <c r="CZ110" s="7">
        <v>23.75</v>
      </c>
      <c r="DA110" s="7">
        <v>47</v>
      </c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7">
        <v>64.5</v>
      </c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8"/>
    </row>
    <row r="111" spans="1:205" ht="12.75" customHeight="1" x14ac:dyDescent="0.25">
      <c r="A111" s="38"/>
      <c r="B111" s="61" t="s">
        <v>256</v>
      </c>
      <c r="C111" s="62"/>
      <c r="D111" s="5" t="s">
        <v>263</v>
      </c>
      <c r="E111" s="35"/>
      <c r="F111" s="35" t="s">
        <v>373</v>
      </c>
      <c r="G111" s="35"/>
      <c r="H111" s="35"/>
      <c r="I111" s="35"/>
      <c r="J111" s="35"/>
      <c r="K111" s="35"/>
      <c r="L111" s="35"/>
      <c r="M111" s="35"/>
      <c r="N111" s="17"/>
      <c r="O111" s="26"/>
      <c r="P111" s="26" t="e">
        <f>VLOOKUP(MID(D111,1,4),Complexeprogrammas!A:C,3,FALSE)</f>
        <v>#N/A</v>
      </c>
      <c r="Q111" s="26"/>
      <c r="R111" s="35"/>
      <c r="S111" s="26"/>
      <c r="T111" s="26" t="e">
        <f>VLOOKUP(D111,Retribueerbaar!C:E,3,FALSE)</f>
        <v>#N/A</v>
      </c>
      <c r="U111" s="26"/>
      <c r="V111" s="26"/>
      <c r="W111" s="26"/>
      <c r="X111" s="26"/>
      <c r="Y111" s="26" t="e">
        <f>VLOOKUP($D111,'Aantal per systeem'!$C$5:$F$200,2,FALSE)</f>
        <v>#N/A</v>
      </c>
      <c r="Z111" s="26" t="e">
        <f>VLOOKUP($D111,'Aantal per systeem'!$C$5:$F$200,3,FALSE)</f>
        <v>#N/A</v>
      </c>
      <c r="AA111" s="26" t="e">
        <f>VLOOKUP($D111,'Aantal per systeem'!$C$5:$F$200,4,FALSE)</f>
        <v>#N/A</v>
      </c>
      <c r="AB111" s="26"/>
      <c r="AC111" s="26"/>
      <c r="AD111" s="25">
        <f t="shared" si="15"/>
        <v>0</v>
      </c>
      <c r="AE111" s="25">
        <f t="shared" si="16"/>
        <v>3154</v>
      </c>
      <c r="AF111" s="25">
        <f t="shared" si="17"/>
        <v>0</v>
      </c>
      <c r="AG111" s="17"/>
      <c r="AH111" s="17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7">
        <v>3154</v>
      </c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8"/>
    </row>
    <row r="112" spans="1:205" ht="12.75" customHeight="1" x14ac:dyDescent="0.25">
      <c r="A112" s="38"/>
      <c r="B112" s="61" t="s">
        <v>298</v>
      </c>
      <c r="C112" s="62"/>
      <c r="D112" s="5" t="s">
        <v>299</v>
      </c>
      <c r="E112" s="35"/>
      <c r="F112" s="35"/>
      <c r="G112" s="35"/>
      <c r="H112" s="35"/>
      <c r="I112" s="35"/>
      <c r="J112" s="35"/>
      <c r="K112" s="35"/>
      <c r="L112" s="35"/>
      <c r="M112" s="35" t="s">
        <v>373</v>
      </c>
      <c r="N112" s="17"/>
      <c r="O112" s="26"/>
      <c r="P112" s="26" t="e">
        <f>VLOOKUP(MID(D112,1,4),Complexeprogrammas!A:C,3,FALSE)</f>
        <v>#N/A</v>
      </c>
      <c r="Q112" s="26"/>
      <c r="R112" s="35"/>
      <c r="S112" s="26"/>
      <c r="T112" s="26" t="e">
        <f>VLOOKUP(D112,Retribueerbaar!C:E,3,FALSE)</f>
        <v>#N/A</v>
      </c>
      <c r="U112" s="26"/>
      <c r="V112" s="26"/>
      <c r="W112" s="26"/>
      <c r="X112" s="26"/>
      <c r="Y112" s="26" t="e">
        <f>VLOOKUP($D112,'Aantal per systeem'!$C$5:$F$200,2,FALSE)</f>
        <v>#N/A</v>
      </c>
      <c r="Z112" s="26" t="e">
        <f>VLOOKUP($D112,'Aantal per systeem'!$C$5:$F$200,3,FALSE)</f>
        <v>#N/A</v>
      </c>
      <c r="AA112" s="26" t="e">
        <f>VLOOKUP($D112,'Aantal per systeem'!$C$5:$F$200,4,FALSE)</f>
        <v>#N/A</v>
      </c>
      <c r="AB112" s="26"/>
      <c r="AC112" s="26"/>
      <c r="AD112" s="25">
        <f t="shared" si="15"/>
        <v>27.780999999999999</v>
      </c>
      <c r="AE112" s="25">
        <f t="shared" si="16"/>
        <v>17273.036686879637</v>
      </c>
      <c r="AF112" s="25">
        <f t="shared" si="17"/>
        <v>29.390311702293687</v>
      </c>
      <c r="AG112" s="17"/>
      <c r="AH112" s="17"/>
      <c r="AI112" s="6"/>
      <c r="AJ112" s="6"/>
      <c r="AK112" s="6"/>
      <c r="AL112" s="7">
        <v>12.7724210526316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7">
        <v>3.3704999999999998</v>
      </c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7">
        <v>8.1999999999999993</v>
      </c>
      <c r="BO112" s="6"/>
      <c r="BP112" s="6"/>
      <c r="BQ112" s="6"/>
      <c r="BR112" s="7">
        <v>16.2105</v>
      </c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7">
        <v>2.875</v>
      </c>
      <c r="CI112" s="6"/>
      <c r="CJ112" s="6"/>
      <c r="CK112" s="6"/>
      <c r="CL112" s="6"/>
      <c r="CM112" s="7">
        <v>10.272</v>
      </c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7">
        <v>1.2037500000000001</v>
      </c>
      <c r="DD112" s="7">
        <v>0.64200000000000002</v>
      </c>
      <c r="DE112" s="6"/>
      <c r="DF112" s="7">
        <v>3.3704999999999998</v>
      </c>
      <c r="DG112" s="6"/>
      <c r="DH112" s="7">
        <v>2.4075000000000002</v>
      </c>
      <c r="DI112" s="7">
        <v>2.0062500000000001</v>
      </c>
      <c r="DJ112" s="7">
        <v>2.5680000000000001</v>
      </c>
      <c r="DK112" s="7">
        <v>633.15505162476904</v>
      </c>
      <c r="DL112" s="7">
        <v>1405.65369289152</v>
      </c>
      <c r="DM112" s="7">
        <v>800.675823982927</v>
      </c>
      <c r="DN112" s="7">
        <v>437.950755328436</v>
      </c>
      <c r="DO112" s="7">
        <v>265.14600000000002</v>
      </c>
      <c r="DP112" s="7">
        <v>362.47928401808701</v>
      </c>
      <c r="DQ112" s="7">
        <v>259.12725</v>
      </c>
      <c r="DR112" s="7">
        <v>237.24203873028901</v>
      </c>
      <c r="DS112" s="7">
        <v>290.505</v>
      </c>
      <c r="DT112" s="7">
        <v>225.62460607448099</v>
      </c>
      <c r="DU112" s="7">
        <v>623.06157141487597</v>
      </c>
      <c r="DV112" s="7">
        <v>1072.3735784247899</v>
      </c>
      <c r="DW112" s="7">
        <v>1627.32989164119</v>
      </c>
      <c r="DX112" s="7">
        <v>429.287748738799</v>
      </c>
      <c r="DY112" s="7">
        <v>545.31048559499902</v>
      </c>
      <c r="DZ112" s="7">
        <v>694.68353539016402</v>
      </c>
      <c r="EA112" s="7">
        <v>965.75942236848903</v>
      </c>
      <c r="EB112" s="7">
        <v>1280.74904345596</v>
      </c>
      <c r="EC112" s="7">
        <v>1123.6374257781499</v>
      </c>
      <c r="ED112" s="7">
        <v>1255.6942744496801</v>
      </c>
      <c r="EE112" s="7">
        <v>783.79716083405697</v>
      </c>
      <c r="EF112" s="7">
        <v>4.3334999999999999</v>
      </c>
      <c r="EG112" s="7">
        <v>407.125</v>
      </c>
      <c r="EH112" s="7">
        <v>10.123846153846101</v>
      </c>
      <c r="EI112" s="7">
        <v>6.7919999999999998</v>
      </c>
      <c r="EJ112" s="7">
        <v>1015.6098687858</v>
      </c>
      <c r="EK112" s="6"/>
      <c r="EL112" s="7">
        <v>7.1379480072485997</v>
      </c>
      <c r="EM112" s="7">
        <v>6.7802058823529396</v>
      </c>
      <c r="EN112" s="7">
        <v>483.69267730872298</v>
      </c>
      <c r="EO112" s="6"/>
      <c r="EP112" s="6"/>
      <c r="EQ112" s="6"/>
      <c r="ER112" s="6"/>
      <c r="ES112" s="7">
        <v>1074.12726060263</v>
      </c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7">
        <v>2.4924705882352902</v>
      </c>
      <c r="FU112" s="6"/>
      <c r="FV112" s="6"/>
      <c r="FW112" s="7">
        <v>17.113841114058399</v>
      </c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7">
        <v>8.5</v>
      </c>
      <c r="GS112" s="6"/>
      <c r="GT112" s="6"/>
      <c r="GU112" s="7">
        <v>1.284</v>
      </c>
      <c r="GV112" s="6"/>
      <c r="GW112" s="8"/>
    </row>
    <row r="113" spans="1:205" ht="12.75" customHeight="1" x14ac:dyDescent="0.25">
      <c r="A113" s="38"/>
      <c r="B113" s="61" t="s">
        <v>298</v>
      </c>
      <c r="C113" s="62"/>
      <c r="D113" s="5" t="s">
        <v>300</v>
      </c>
      <c r="E113" s="35" t="s">
        <v>373</v>
      </c>
      <c r="F113" s="35"/>
      <c r="G113" s="35"/>
      <c r="H113" s="35"/>
      <c r="I113" s="35"/>
      <c r="J113" s="35"/>
      <c r="K113" s="35"/>
      <c r="L113" s="35" t="s">
        <v>373</v>
      </c>
      <c r="M113" s="35"/>
      <c r="N113" s="17"/>
      <c r="O113" s="26"/>
      <c r="P113" s="26">
        <f>VLOOKUP(MID(D113,1,4),Complexeprogrammas!A:C,3,FALSE)</f>
        <v>1</v>
      </c>
      <c r="Q113" s="26"/>
      <c r="R113" s="35" t="s">
        <v>373</v>
      </c>
      <c r="S113" s="26"/>
      <c r="T113" s="26" t="e">
        <f>VLOOKUP(D113,Retribueerbaar!C:E,3,FALSE)</f>
        <v>#N/A</v>
      </c>
      <c r="U113" s="26"/>
      <c r="V113" s="26"/>
      <c r="W113" s="26"/>
      <c r="X113" s="26"/>
      <c r="Y113" s="26">
        <f>VLOOKUP($D113,'Aantal per systeem'!$C$5:$F$200,2,FALSE)</f>
        <v>0</v>
      </c>
      <c r="Z113" s="26">
        <f>VLOOKUP($D113,'Aantal per systeem'!$C$5:$F$200,3,FALSE)</f>
        <v>0</v>
      </c>
      <c r="AA113" s="26">
        <f>VLOOKUP($D113,'Aantal per systeem'!$C$5:$F$200,4,FALSE)</f>
        <v>1173</v>
      </c>
      <c r="AB113" s="26"/>
      <c r="AC113" s="26"/>
      <c r="AD113" s="25">
        <f t="shared" si="15"/>
        <v>0.890625</v>
      </c>
      <c r="AE113" s="25">
        <f t="shared" si="16"/>
        <v>26635.888080342942</v>
      </c>
      <c r="AF113" s="25">
        <f t="shared" si="17"/>
        <v>0</v>
      </c>
      <c r="AG113" s="17"/>
      <c r="AH113" s="17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7">
        <v>0.890625</v>
      </c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7">
        <v>4</v>
      </c>
      <c r="DC113" s="6"/>
      <c r="DD113" s="6"/>
      <c r="DE113" s="6"/>
      <c r="DF113" s="7">
        <v>125.141025641026</v>
      </c>
      <c r="DG113" s="6"/>
      <c r="DH113" s="6"/>
      <c r="DI113" s="6"/>
      <c r="DJ113" s="7">
        <v>4</v>
      </c>
      <c r="DK113" s="7">
        <v>417</v>
      </c>
      <c r="DL113" s="6"/>
      <c r="DM113" s="7">
        <v>77.5</v>
      </c>
      <c r="DN113" s="7">
        <v>1405.23275862069</v>
      </c>
      <c r="DO113" s="7">
        <v>1607.25</v>
      </c>
      <c r="DP113" s="7">
        <v>1757.17226107226</v>
      </c>
      <c r="DQ113" s="7">
        <v>1485.3939393939399</v>
      </c>
      <c r="DR113" s="7">
        <v>1363</v>
      </c>
      <c r="DS113" s="7">
        <v>1289.75</v>
      </c>
      <c r="DT113" s="7">
        <v>761.67592592592598</v>
      </c>
      <c r="DU113" s="7">
        <v>615.16425337424596</v>
      </c>
      <c r="DV113" s="7">
        <v>1202.6920768120799</v>
      </c>
      <c r="DW113" s="7">
        <v>2401.95426601177</v>
      </c>
      <c r="DX113" s="7">
        <v>568.95450428021604</v>
      </c>
      <c r="DY113" s="7">
        <v>616.54903863938205</v>
      </c>
      <c r="DZ113" s="7">
        <v>1290.48637793182</v>
      </c>
      <c r="EA113" s="7">
        <v>2482.8930386817501</v>
      </c>
      <c r="EB113" s="7">
        <v>1826.1264248319101</v>
      </c>
      <c r="EC113" s="7">
        <v>2873.9121325051801</v>
      </c>
      <c r="ED113" s="7">
        <v>829.65644266240099</v>
      </c>
      <c r="EE113" s="7">
        <v>1629.13361395835</v>
      </c>
      <c r="EF113" s="6"/>
      <c r="EG113" s="6"/>
      <c r="EH113" s="6"/>
      <c r="EI113" s="7">
        <v>0.5</v>
      </c>
      <c r="EJ113" s="6"/>
      <c r="EK113" s="6"/>
      <c r="EL113" s="6"/>
      <c r="EM113" s="6"/>
      <c r="EN113" s="7">
        <v>0.75</v>
      </c>
      <c r="EO113" s="6"/>
      <c r="EP113" s="6"/>
      <c r="EQ113" s="6"/>
      <c r="ER113" s="6"/>
      <c r="ES113" s="7">
        <v>361.590069683438</v>
      </c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8"/>
    </row>
    <row r="114" spans="1:205" ht="12.75" customHeight="1" x14ac:dyDescent="0.25">
      <c r="A114" s="38"/>
      <c r="B114" s="61" t="s">
        <v>298</v>
      </c>
      <c r="C114" s="62"/>
      <c r="D114" s="5" t="s">
        <v>301</v>
      </c>
      <c r="E114" s="35" t="s">
        <v>373</v>
      </c>
      <c r="F114" s="35"/>
      <c r="G114" s="35"/>
      <c r="H114" s="35"/>
      <c r="I114" s="35"/>
      <c r="J114" s="35"/>
      <c r="K114" s="35"/>
      <c r="L114" s="35" t="s">
        <v>373</v>
      </c>
      <c r="M114" s="35"/>
      <c r="N114" s="17"/>
      <c r="O114" s="26"/>
      <c r="P114" s="26">
        <f>VLOOKUP(MID(D114,1,4),Complexeprogrammas!A:C,3,FALSE)</f>
        <v>1</v>
      </c>
      <c r="Q114" s="26"/>
      <c r="R114" s="35" t="s">
        <v>373</v>
      </c>
      <c r="S114" s="26"/>
      <c r="T114" s="26" t="e">
        <f>VLOOKUP(D114,Retribueerbaar!C:E,3,FALSE)</f>
        <v>#N/A</v>
      </c>
      <c r="U114" s="26"/>
      <c r="V114" s="26"/>
      <c r="W114" s="26"/>
      <c r="X114" s="26"/>
      <c r="Y114" s="26">
        <f>VLOOKUP($D114,'Aantal per systeem'!$C$5:$F$200,2,FALSE)</f>
        <v>2</v>
      </c>
      <c r="Z114" s="26">
        <f>VLOOKUP($D114,'Aantal per systeem'!$C$5:$F$200,3,FALSE)</f>
        <v>0</v>
      </c>
      <c r="AA114" s="26">
        <f>VLOOKUP($D114,'Aantal per systeem'!$C$5:$F$200,4,FALSE)</f>
        <v>416</v>
      </c>
      <c r="AB114" s="26"/>
      <c r="AC114" s="26"/>
      <c r="AD114" s="25">
        <f t="shared" si="15"/>
        <v>3.8571428571428501</v>
      </c>
      <c r="AE114" s="25">
        <f t="shared" si="16"/>
        <v>25558.394712797282</v>
      </c>
      <c r="AF114" s="25">
        <f t="shared" si="17"/>
        <v>0</v>
      </c>
      <c r="AG114" s="17"/>
      <c r="AH114" s="17"/>
      <c r="AI114" s="6"/>
      <c r="AJ114" s="6"/>
      <c r="AK114" s="6"/>
      <c r="AL114" s="7">
        <v>10.5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7">
        <v>3.8571428571428501</v>
      </c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7">
        <v>0.5</v>
      </c>
      <c r="DA114" s="6"/>
      <c r="DB114" s="6"/>
      <c r="DC114" s="6"/>
      <c r="DD114" s="6"/>
      <c r="DE114" s="6"/>
      <c r="DF114" s="7">
        <v>4.5</v>
      </c>
      <c r="DG114" s="6"/>
      <c r="DH114" s="7">
        <v>6</v>
      </c>
      <c r="DI114" s="6"/>
      <c r="DJ114" s="7">
        <v>8</v>
      </c>
      <c r="DK114" s="7">
        <v>3</v>
      </c>
      <c r="DL114" s="7">
        <v>67.068397875816999</v>
      </c>
      <c r="DM114" s="7">
        <v>303.15993663880801</v>
      </c>
      <c r="DN114" s="7">
        <v>529.36500000000001</v>
      </c>
      <c r="DO114" s="7">
        <v>276.72750000000002</v>
      </c>
      <c r="DP114" s="7">
        <v>419.02387218045101</v>
      </c>
      <c r="DQ114" s="7">
        <v>347.84249999999997</v>
      </c>
      <c r="DR114" s="7">
        <v>65.5625</v>
      </c>
      <c r="DS114" s="7">
        <v>731.3175</v>
      </c>
      <c r="DT114" s="7">
        <v>690.82903846153795</v>
      </c>
      <c r="DU114" s="7">
        <v>1149.3226553147499</v>
      </c>
      <c r="DV114" s="7">
        <v>1849.97183136537</v>
      </c>
      <c r="DW114" s="7">
        <v>1846.94859273269</v>
      </c>
      <c r="DX114" s="7">
        <v>337.02328223708702</v>
      </c>
      <c r="DY114" s="7">
        <v>942.52602907966298</v>
      </c>
      <c r="DZ114" s="7">
        <v>1467.1212558346101</v>
      </c>
      <c r="EA114" s="7">
        <v>2682.9321017550601</v>
      </c>
      <c r="EB114" s="7">
        <v>2233.9809185601198</v>
      </c>
      <c r="EC114" s="7">
        <v>1334.88990205084</v>
      </c>
      <c r="ED114" s="7">
        <v>3551.9521164642301</v>
      </c>
      <c r="EE114" s="7">
        <v>2851.69683170899</v>
      </c>
      <c r="EF114" s="6"/>
      <c r="EG114" s="7">
        <v>483.47250000000003</v>
      </c>
      <c r="EH114" s="6"/>
      <c r="EI114" s="7">
        <v>109.347691940058</v>
      </c>
      <c r="EJ114" s="7">
        <v>241.58378533970301</v>
      </c>
      <c r="EK114" s="6"/>
      <c r="EL114" s="7">
        <v>65.461206896551701</v>
      </c>
      <c r="EM114" s="7">
        <v>154.633555369362</v>
      </c>
      <c r="EN114" s="7">
        <v>802.634210991592</v>
      </c>
      <c r="EO114" s="6"/>
      <c r="EP114" s="6"/>
      <c r="EQ114" s="6"/>
      <c r="ER114" s="6"/>
      <c r="ES114" s="7">
        <v>11.3333333333333</v>
      </c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8"/>
    </row>
    <row r="115" spans="1:205" ht="12.75" customHeight="1" x14ac:dyDescent="0.25">
      <c r="A115" s="38"/>
      <c r="B115" s="61" t="s">
        <v>298</v>
      </c>
      <c r="C115" s="62"/>
      <c r="D115" s="5" t="s">
        <v>302</v>
      </c>
      <c r="E115" s="35" t="s">
        <v>373</v>
      </c>
      <c r="F115" s="35"/>
      <c r="G115" s="35"/>
      <c r="H115" s="35"/>
      <c r="I115" s="35"/>
      <c r="J115" s="35"/>
      <c r="K115" s="35"/>
      <c r="L115" s="35" t="s">
        <v>373</v>
      </c>
      <c r="M115" s="35"/>
      <c r="N115" s="17"/>
      <c r="O115" s="26"/>
      <c r="P115" s="26" t="e">
        <f>VLOOKUP(MID(D115,1,4),Complexeprogrammas!A:C,3,FALSE)</f>
        <v>#N/A</v>
      </c>
      <c r="Q115" s="26"/>
      <c r="R115" s="35" t="s">
        <v>373</v>
      </c>
      <c r="S115" s="26"/>
      <c r="T115" s="26" t="e">
        <f>VLOOKUP(D115,Retribueerbaar!C:E,3,FALSE)</f>
        <v>#N/A</v>
      </c>
      <c r="U115" s="26"/>
      <c r="V115" s="26"/>
      <c r="W115" s="26"/>
      <c r="X115" s="26"/>
      <c r="Y115" s="26" t="e">
        <f>VLOOKUP($D115,'Aantal per systeem'!$C$5:$F$200,2,FALSE)</f>
        <v>#N/A</v>
      </c>
      <c r="Z115" s="26" t="e">
        <f>VLOOKUP($D115,'Aantal per systeem'!$C$5:$F$200,3,FALSE)</f>
        <v>#N/A</v>
      </c>
      <c r="AA115" s="26" t="e">
        <f>VLOOKUP($D115,'Aantal per systeem'!$C$5:$F$200,4,FALSE)</f>
        <v>#N/A</v>
      </c>
      <c r="AB115" s="26"/>
      <c r="AC115" s="26"/>
      <c r="AD115" s="25">
        <f t="shared" si="15"/>
        <v>7.5722222222222202</v>
      </c>
      <c r="AE115" s="25">
        <f t="shared" si="16"/>
        <v>5934.3888888888887</v>
      </c>
      <c r="AF115" s="25">
        <f t="shared" si="17"/>
        <v>0</v>
      </c>
      <c r="AG115" s="17"/>
      <c r="AH115" s="17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7">
        <v>7.5722222222222202</v>
      </c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7">
        <v>5811.5</v>
      </c>
      <c r="CZ115" s="7">
        <v>88.1388888888889</v>
      </c>
      <c r="DA115" s="7">
        <v>1.5</v>
      </c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7">
        <v>7.25</v>
      </c>
      <c r="EF115" s="6"/>
      <c r="EG115" s="6"/>
      <c r="EH115" s="6"/>
      <c r="EI115" s="6"/>
      <c r="EJ115" s="6"/>
      <c r="EK115" s="6"/>
      <c r="EL115" s="6"/>
      <c r="EM115" s="7">
        <v>26</v>
      </c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8"/>
    </row>
    <row r="116" spans="1:205" ht="12.75" customHeight="1" x14ac:dyDescent="0.25">
      <c r="A116" s="38"/>
      <c r="B116" s="61" t="s">
        <v>298</v>
      </c>
      <c r="C116" s="62"/>
      <c r="D116" s="5" t="s">
        <v>303</v>
      </c>
      <c r="E116" s="35" t="s">
        <v>373</v>
      </c>
      <c r="F116" s="35"/>
      <c r="G116" s="35"/>
      <c r="H116" s="35"/>
      <c r="I116" s="35"/>
      <c r="J116" s="35"/>
      <c r="K116" s="35"/>
      <c r="L116" s="35" t="s">
        <v>373</v>
      </c>
      <c r="M116" s="35"/>
      <c r="N116" s="17"/>
      <c r="O116" s="26"/>
      <c r="P116" s="26">
        <f>VLOOKUP(MID(D116,1,4),Complexeprogrammas!A:C,3,FALSE)</f>
        <v>1</v>
      </c>
      <c r="Q116" s="26" t="s">
        <v>373</v>
      </c>
      <c r="R116" s="35" t="s">
        <v>373</v>
      </c>
      <c r="S116" s="26"/>
      <c r="T116" s="26" t="e">
        <f>VLOOKUP(D116,Retribueerbaar!C:E,3,FALSE)</f>
        <v>#N/A</v>
      </c>
      <c r="U116" s="26"/>
      <c r="V116" s="26"/>
      <c r="W116" s="26"/>
      <c r="X116" s="26"/>
      <c r="Y116" s="26">
        <f>VLOOKUP($D116,'Aantal per systeem'!$C$5:$F$200,2,FALSE)</f>
        <v>0</v>
      </c>
      <c r="Z116" s="26">
        <f>VLOOKUP($D116,'Aantal per systeem'!$C$5:$F$200,3,FALSE)</f>
        <v>0</v>
      </c>
      <c r="AA116" s="26">
        <f>VLOOKUP($D116,'Aantal per systeem'!$C$5:$F$200,4,FALSE)</f>
        <v>1777</v>
      </c>
      <c r="AB116" s="26"/>
      <c r="AC116" s="26"/>
      <c r="AD116" s="25">
        <f t="shared" si="15"/>
        <v>34.737301587301573</v>
      </c>
      <c r="AE116" s="25">
        <f t="shared" si="16"/>
        <v>15980.291264607322</v>
      </c>
      <c r="AF116" s="25">
        <f t="shared" si="17"/>
        <v>9</v>
      </c>
      <c r="AG116" s="17"/>
      <c r="AH116" s="17"/>
      <c r="AI116" s="6"/>
      <c r="AJ116" s="6"/>
      <c r="AK116" s="6"/>
      <c r="AL116" s="7">
        <v>137.5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7">
        <v>4.1666666666666696</v>
      </c>
      <c r="BM116" s="6"/>
      <c r="BN116" s="7">
        <v>30.570634920634902</v>
      </c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7">
        <v>16</v>
      </c>
      <c r="CE116" s="6"/>
      <c r="CF116" s="6"/>
      <c r="CG116" s="6"/>
      <c r="CH116" s="7">
        <v>15.5</v>
      </c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7">
        <v>9.6158424908424909</v>
      </c>
      <c r="DL116" s="7">
        <v>54.861974273739001</v>
      </c>
      <c r="DM116" s="7">
        <v>0</v>
      </c>
      <c r="DN116" s="7">
        <v>4</v>
      </c>
      <c r="DO116" s="7">
        <v>7</v>
      </c>
      <c r="DP116" s="7">
        <v>21</v>
      </c>
      <c r="DQ116" s="7">
        <v>0.25</v>
      </c>
      <c r="DR116" s="7">
        <v>12.25</v>
      </c>
      <c r="DS116" s="7">
        <v>17</v>
      </c>
      <c r="DT116" s="6"/>
      <c r="DU116" s="7">
        <v>96.720574454281405</v>
      </c>
      <c r="DV116" s="7">
        <v>38.930107526881699</v>
      </c>
      <c r="DW116" s="7">
        <v>70.5</v>
      </c>
      <c r="DX116" s="7">
        <v>2.75</v>
      </c>
      <c r="DY116" s="7">
        <v>7.9294871794871797</v>
      </c>
      <c r="DZ116" s="7">
        <v>31.617857142857101</v>
      </c>
      <c r="EA116" s="7">
        <v>43</v>
      </c>
      <c r="EB116" s="7">
        <v>8.5780423280423399</v>
      </c>
      <c r="EC116" s="7">
        <v>42.3466666666667</v>
      </c>
      <c r="ED116" s="7">
        <v>123.001330861498</v>
      </c>
      <c r="EE116" s="7">
        <v>152.330710955711</v>
      </c>
      <c r="EF116" s="6"/>
      <c r="EG116" s="7">
        <v>4169.4702380952403</v>
      </c>
      <c r="EH116" s="7">
        <v>22.466153846153802</v>
      </c>
      <c r="EI116" s="7">
        <v>859.50368039117302</v>
      </c>
      <c r="EJ116" s="7">
        <v>4749.3123043823898</v>
      </c>
      <c r="EK116" s="6"/>
      <c r="EL116" s="7">
        <v>452.63700738916299</v>
      </c>
      <c r="EM116" s="7">
        <v>982.45014788215497</v>
      </c>
      <c r="EN116" s="7">
        <v>4000.76913874104</v>
      </c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7">
        <v>9</v>
      </c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8"/>
    </row>
    <row r="117" spans="1:205" ht="12.75" customHeight="1" x14ac:dyDescent="0.25">
      <c r="A117" s="38"/>
      <c r="B117" s="61" t="s">
        <v>204</v>
      </c>
      <c r="C117" s="62"/>
      <c r="D117" s="5" t="s">
        <v>205</v>
      </c>
      <c r="E117" s="35" t="s">
        <v>373</v>
      </c>
      <c r="F117" s="35"/>
      <c r="G117" s="35"/>
      <c r="H117" s="35"/>
      <c r="I117" s="35"/>
      <c r="J117" s="35"/>
      <c r="K117" s="35"/>
      <c r="L117" s="35" t="s">
        <v>373</v>
      </c>
      <c r="M117" s="35"/>
      <c r="N117" s="17"/>
      <c r="O117" s="26"/>
      <c r="P117" s="26">
        <f>VLOOKUP(MID(D117,1,4),Complexeprogrammas!A:C,3,FALSE)</f>
        <v>1</v>
      </c>
      <c r="Q117" s="26"/>
      <c r="R117" s="35" t="s">
        <v>373</v>
      </c>
      <c r="S117" s="26"/>
      <c r="T117" s="26" t="e">
        <f>VLOOKUP(D117,Retribueerbaar!C:E,3,FALSE)</f>
        <v>#N/A</v>
      </c>
      <c r="U117" s="26"/>
      <c r="V117" s="26"/>
      <c r="W117" s="26"/>
      <c r="X117" s="26"/>
      <c r="Y117" s="26">
        <f>VLOOKUP($D117,'Aantal per systeem'!$C$5:$F$200,2,FALSE)</f>
        <v>0</v>
      </c>
      <c r="Z117" s="26">
        <f>VLOOKUP($D117,'Aantal per systeem'!$C$5:$F$200,3,FALSE)</f>
        <v>0</v>
      </c>
      <c r="AA117" s="26">
        <f>VLOOKUP($D117,'Aantal per systeem'!$C$5:$F$200,4,FALSE)</f>
        <v>126</v>
      </c>
      <c r="AB117" s="26"/>
      <c r="AC117" s="26"/>
      <c r="AD117" s="25">
        <f t="shared" si="3"/>
        <v>0</v>
      </c>
      <c r="AE117" s="25">
        <f t="shared" si="4"/>
        <v>5202.3453920670891</v>
      </c>
      <c r="AF117" s="25">
        <f t="shared" si="5"/>
        <v>0</v>
      </c>
      <c r="AG117" s="17"/>
      <c r="AH117" s="17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7">
        <v>60.502499999999998</v>
      </c>
      <c r="DM117" s="7">
        <v>463.71578341262801</v>
      </c>
      <c r="DN117" s="7">
        <v>207.85</v>
      </c>
      <c r="DO117" s="7">
        <v>105.35</v>
      </c>
      <c r="DP117" s="7">
        <v>129.5</v>
      </c>
      <c r="DQ117" s="7">
        <v>30.95</v>
      </c>
      <c r="DR117" s="7">
        <v>316.5</v>
      </c>
      <c r="DS117" s="7">
        <v>96.758333333333297</v>
      </c>
      <c r="DT117" s="7">
        <v>144.19999999999999</v>
      </c>
      <c r="DU117" s="7">
        <v>249.43504901472099</v>
      </c>
      <c r="DV117" s="7">
        <v>214.76208333333301</v>
      </c>
      <c r="DW117" s="7">
        <v>181.22876900554101</v>
      </c>
      <c r="DX117" s="7">
        <v>192.12025431465099</v>
      </c>
      <c r="DY117" s="7">
        <v>413.53254170389698</v>
      </c>
      <c r="DZ117" s="7">
        <v>139.14682412494901</v>
      </c>
      <c r="EA117" s="7">
        <v>525.02361513513199</v>
      </c>
      <c r="EB117" s="7">
        <v>358.34496747016902</v>
      </c>
      <c r="EC117" s="7">
        <v>188.465043619216</v>
      </c>
      <c r="ED117" s="7">
        <v>780.90189763982801</v>
      </c>
      <c r="EE117" s="7">
        <v>396.90772995969098</v>
      </c>
      <c r="EF117" s="6"/>
      <c r="EG117" s="7">
        <v>7.15</v>
      </c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8"/>
    </row>
    <row r="118" spans="1:205" ht="12.75" customHeight="1" x14ac:dyDescent="0.25">
      <c r="A118" s="38"/>
      <c r="B118" s="61" t="s">
        <v>204</v>
      </c>
      <c r="C118" s="62"/>
      <c r="D118" s="5" t="s">
        <v>206</v>
      </c>
      <c r="E118" s="35" t="s">
        <v>373</v>
      </c>
      <c r="F118" s="35"/>
      <c r="G118" s="35"/>
      <c r="H118" s="35"/>
      <c r="I118" s="35"/>
      <c r="J118" s="35"/>
      <c r="K118" s="35"/>
      <c r="L118" s="35" t="s">
        <v>373</v>
      </c>
      <c r="M118" s="35"/>
      <c r="N118" s="17"/>
      <c r="O118" s="26"/>
      <c r="P118" s="26">
        <f>VLOOKUP(MID(D118,1,4),Complexeprogrammas!A:C,3,FALSE)</f>
        <v>1</v>
      </c>
      <c r="Q118" s="26"/>
      <c r="R118" s="35" t="s">
        <v>373</v>
      </c>
      <c r="S118" s="26"/>
      <c r="T118" s="26" t="e">
        <f>VLOOKUP(D118,Retribueerbaar!C:E,3,FALSE)</f>
        <v>#N/A</v>
      </c>
      <c r="U118" s="26"/>
      <c r="V118" s="26"/>
      <c r="W118" s="26"/>
      <c r="X118" s="26"/>
      <c r="Y118" s="26">
        <f>VLOOKUP($D118,'Aantal per systeem'!$C$5:$F$200,2,FALSE)</f>
        <v>0</v>
      </c>
      <c r="Z118" s="26">
        <f>VLOOKUP($D118,'Aantal per systeem'!$C$5:$F$200,3,FALSE)</f>
        <v>0</v>
      </c>
      <c r="AA118" s="26">
        <f>VLOOKUP($D118,'Aantal per systeem'!$C$5:$F$200,4,FALSE)</f>
        <v>419</v>
      </c>
      <c r="AB118" s="26"/>
      <c r="AC118" s="26"/>
      <c r="AD118" s="25">
        <f t="shared" si="3"/>
        <v>168</v>
      </c>
      <c r="AE118" s="25">
        <f t="shared" si="4"/>
        <v>11546.127897599494</v>
      </c>
      <c r="AF118" s="25">
        <f t="shared" si="5"/>
        <v>0</v>
      </c>
      <c r="AG118" s="17"/>
      <c r="AH118" s="17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7">
        <v>168</v>
      </c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7">
        <v>2.5</v>
      </c>
      <c r="CD118" s="7">
        <v>2</v>
      </c>
      <c r="CE118" s="7">
        <v>14</v>
      </c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7">
        <v>1257.5</v>
      </c>
      <c r="CT118" s="6"/>
      <c r="CU118" s="6"/>
      <c r="CV118" s="6"/>
      <c r="CW118" s="6"/>
      <c r="CX118" s="6"/>
      <c r="CY118" s="6"/>
      <c r="CZ118" s="7">
        <v>671.25</v>
      </c>
      <c r="DA118" s="6"/>
      <c r="DB118" s="7">
        <v>0.56399999999999995</v>
      </c>
      <c r="DC118" s="6"/>
      <c r="DD118" s="6"/>
      <c r="DE118" s="6"/>
      <c r="DF118" s="7">
        <v>8.8870967741935498</v>
      </c>
      <c r="DG118" s="6"/>
      <c r="DH118" s="6"/>
      <c r="DI118" s="7">
        <v>4</v>
      </c>
      <c r="DJ118" s="6"/>
      <c r="DK118" s="6"/>
      <c r="DL118" s="7">
        <v>964.56751202118699</v>
      </c>
      <c r="DM118" s="7">
        <v>868.43336147423304</v>
      </c>
      <c r="DN118" s="7">
        <v>254.69499999999999</v>
      </c>
      <c r="DO118" s="7">
        <v>85.784999999999997</v>
      </c>
      <c r="DP118" s="7">
        <v>268.76</v>
      </c>
      <c r="DQ118" s="7">
        <v>58.933999999999997</v>
      </c>
      <c r="DR118" s="7">
        <v>397.68299999999999</v>
      </c>
      <c r="DS118" s="7">
        <v>244.25</v>
      </c>
      <c r="DT118" s="7">
        <v>42.66</v>
      </c>
      <c r="DU118" s="7">
        <v>627.57536965200302</v>
      </c>
      <c r="DV118" s="7">
        <v>414.1524</v>
      </c>
      <c r="DW118" s="7">
        <v>235.98339569130599</v>
      </c>
      <c r="DX118" s="7">
        <v>549.03996163306499</v>
      </c>
      <c r="DY118" s="7">
        <v>1011.52204821358</v>
      </c>
      <c r="DZ118" s="7">
        <v>32.406943745909302</v>
      </c>
      <c r="EA118" s="7">
        <v>694.38988921965495</v>
      </c>
      <c r="EB118" s="7">
        <v>923.26857737197395</v>
      </c>
      <c r="EC118" s="7">
        <v>250.73294745484401</v>
      </c>
      <c r="ED118" s="7">
        <v>2099.82471119412</v>
      </c>
      <c r="EE118" s="7">
        <v>835.76268315342304</v>
      </c>
      <c r="EF118" s="6"/>
      <c r="EG118" s="7">
        <v>1</v>
      </c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7">
        <v>36</v>
      </c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8"/>
    </row>
    <row r="119" spans="1:205" ht="12.75" customHeight="1" x14ac:dyDescent="0.25">
      <c r="A119" s="38"/>
      <c r="B119" s="61" t="s">
        <v>204</v>
      </c>
      <c r="C119" s="62"/>
      <c r="D119" s="5" t="s">
        <v>207</v>
      </c>
      <c r="E119" s="35" t="s">
        <v>373</v>
      </c>
      <c r="F119" s="35"/>
      <c r="G119" s="35"/>
      <c r="H119" s="35"/>
      <c r="I119" s="35"/>
      <c r="J119" s="35"/>
      <c r="K119" s="35"/>
      <c r="L119" s="35" t="s">
        <v>373</v>
      </c>
      <c r="M119" s="35"/>
      <c r="N119" s="17"/>
      <c r="O119" s="26"/>
      <c r="P119" s="26">
        <f>VLOOKUP(MID(D119,1,4),Complexeprogrammas!A:C,3,FALSE)</f>
        <v>1</v>
      </c>
      <c r="Q119" s="26"/>
      <c r="R119" s="35" t="s">
        <v>373</v>
      </c>
      <c r="S119" s="26"/>
      <c r="T119" s="26" t="e">
        <f>VLOOKUP(D119,Retribueerbaar!C:E,3,FALSE)</f>
        <v>#N/A</v>
      </c>
      <c r="U119" s="26"/>
      <c r="V119" s="26"/>
      <c r="W119" s="26"/>
      <c r="X119" s="26"/>
      <c r="Y119" s="26">
        <f>VLOOKUP($D119,'Aantal per systeem'!$C$5:$F$200,2,FALSE)</f>
        <v>0</v>
      </c>
      <c r="Z119" s="26">
        <f>VLOOKUP($D119,'Aantal per systeem'!$C$5:$F$200,3,FALSE)</f>
        <v>0</v>
      </c>
      <c r="AA119" s="26">
        <f>VLOOKUP($D119,'Aantal per systeem'!$C$5:$F$200,4,FALSE)</f>
        <v>12</v>
      </c>
      <c r="AB119" s="26"/>
      <c r="AC119" s="26"/>
      <c r="AD119" s="25">
        <f t="shared" si="3"/>
        <v>0</v>
      </c>
      <c r="AE119" s="25">
        <f t="shared" si="4"/>
        <v>833.80385905986066</v>
      </c>
      <c r="AF119" s="25">
        <f t="shared" si="5"/>
        <v>0</v>
      </c>
      <c r="AG119" s="17"/>
      <c r="AH119" s="17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7">
        <v>2.3374999999999999</v>
      </c>
      <c r="DM119" s="7">
        <v>21.065151515151499</v>
      </c>
      <c r="DN119" s="7">
        <v>58.852048876579801</v>
      </c>
      <c r="DO119" s="7">
        <v>3.5</v>
      </c>
      <c r="DP119" s="7">
        <v>189.97499999999999</v>
      </c>
      <c r="DQ119" s="7">
        <v>0.9</v>
      </c>
      <c r="DR119" s="7">
        <v>63.862499999999997</v>
      </c>
      <c r="DS119" s="7">
        <v>32.0208333333333</v>
      </c>
      <c r="DT119" s="7">
        <v>33.436805555555601</v>
      </c>
      <c r="DU119" s="7">
        <v>8.4824999999999999</v>
      </c>
      <c r="DV119" s="7">
        <v>20.772222222222201</v>
      </c>
      <c r="DW119" s="7">
        <v>40.568623737373699</v>
      </c>
      <c r="DX119" s="7">
        <v>35.65</v>
      </c>
      <c r="DY119" s="7">
        <v>63.231250000000003</v>
      </c>
      <c r="DZ119" s="7">
        <v>4.6909722222222197</v>
      </c>
      <c r="EA119" s="7">
        <v>54.5</v>
      </c>
      <c r="EB119" s="6"/>
      <c r="EC119" s="7">
        <v>22.375</v>
      </c>
      <c r="ED119" s="7">
        <v>135.72701220348301</v>
      </c>
      <c r="EE119" s="7">
        <v>39.856439393939397</v>
      </c>
      <c r="EF119" s="6"/>
      <c r="EG119" s="7">
        <v>2</v>
      </c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8"/>
    </row>
    <row r="120" spans="1:205" ht="12.75" customHeight="1" x14ac:dyDescent="0.25">
      <c r="A120" s="38"/>
      <c r="B120" s="61" t="s">
        <v>204</v>
      </c>
      <c r="C120" s="62"/>
      <c r="D120" s="5" t="s">
        <v>208</v>
      </c>
      <c r="E120" s="35"/>
      <c r="F120" s="35"/>
      <c r="G120" s="35"/>
      <c r="H120" s="35"/>
      <c r="I120" s="35"/>
      <c r="J120" s="35"/>
      <c r="K120" s="35"/>
      <c r="L120" s="35"/>
      <c r="M120" s="35" t="s">
        <v>373</v>
      </c>
      <c r="N120" s="17"/>
      <c r="O120" s="26"/>
      <c r="P120" s="26" t="e">
        <f>VLOOKUP(MID(D120,1,4),Complexeprogrammas!A:C,3,FALSE)</f>
        <v>#N/A</v>
      </c>
      <c r="Q120" s="26"/>
      <c r="R120" s="35"/>
      <c r="S120" s="26"/>
      <c r="T120" s="26" t="e">
        <f>VLOOKUP(D120,Retribueerbaar!C:E,3,FALSE)</f>
        <v>#N/A</v>
      </c>
      <c r="U120" s="26"/>
      <c r="V120" s="26"/>
      <c r="W120" s="26"/>
      <c r="X120" s="26"/>
      <c r="Y120" s="26" t="e">
        <f>VLOOKUP($D120,'Aantal per systeem'!$C$5:$F$200,2,FALSE)</f>
        <v>#N/A</v>
      </c>
      <c r="Z120" s="26" t="e">
        <f>VLOOKUP($D120,'Aantal per systeem'!$C$5:$F$200,3,FALSE)</f>
        <v>#N/A</v>
      </c>
      <c r="AA120" s="26" t="e">
        <f>VLOOKUP($D120,'Aantal per systeem'!$C$5:$F$200,4,FALSE)</f>
        <v>#N/A</v>
      </c>
      <c r="AB120" s="26"/>
      <c r="AC120" s="26"/>
      <c r="AD120" s="25">
        <f t="shared" ref="AD120:AD151" si="18">SUM(AT120:CB120)</f>
        <v>5.673</v>
      </c>
      <c r="AE120" s="25">
        <f t="shared" ref="AE120:AE151" si="19">SUM(CW120:EO120)</f>
        <v>4460.5602072678685</v>
      </c>
      <c r="AF120" s="25">
        <f t="shared" ref="AF120:AF151" si="20">SUM(EY120:GV120)</f>
        <v>6.0523332969261938</v>
      </c>
      <c r="AG120" s="17"/>
      <c r="AH120" s="17"/>
      <c r="AI120" s="6"/>
      <c r="AJ120" s="6"/>
      <c r="AK120" s="6"/>
      <c r="AL120" s="7">
        <v>3.7004210526315799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7">
        <v>0.97650000000000003</v>
      </c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7">
        <v>4.6965000000000003</v>
      </c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7">
        <v>2.976</v>
      </c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7">
        <v>0.34875</v>
      </c>
      <c r="DD120" s="7">
        <v>0.186</v>
      </c>
      <c r="DE120" s="6"/>
      <c r="DF120" s="7">
        <v>0.97650000000000003</v>
      </c>
      <c r="DG120" s="6"/>
      <c r="DH120" s="7">
        <v>0.69750000000000001</v>
      </c>
      <c r="DI120" s="7">
        <v>0.58125000000000004</v>
      </c>
      <c r="DJ120" s="7">
        <v>0.74399999999999999</v>
      </c>
      <c r="DK120" s="7">
        <v>181.137795330541</v>
      </c>
      <c r="DL120" s="7">
        <v>401.255080277601</v>
      </c>
      <c r="DM120" s="7">
        <v>230.12453778944601</v>
      </c>
      <c r="DN120" s="7">
        <v>126.882929113846</v>
      </c>
      <c r="DO120" s="7">
        <v>76.817999999999998</v>
      </c>
      <c r="DP120" s="7">
        <v>105.01736265944599</v>
      </c>
      <c r="DQ120" s="7">
        <v>75.074250000000006</v>
      </c>
      <c r="DR120" s="7">
        <v>68.733674772326694</v>
      </c>
      <c r="DS120" s="7">
        <v>84.165000000000006</v>
      </c>
      <c r="DT120" s="7">
        <v>65.367876526251493</v>
      </c>
      <c r="DU120" s="7">
        <v>180.51316555010399</v>
      </c>
      <c r="DV120" s="7">
        <v>310.68767225391099</v>
      </c>
      <c r="DW120" s="7">
        <v>471.46940785866298</v>
      </c>
      <c r="DX120" s="7">
        <v>124.37308608320301</v>
      </c>
      <c r="DY120" s="7">
        <v>157.98715003219601</v>
      </c>
      <c r="DZ120" s="7">
        <v>201.263454178459</v>
      </c>
      <c r="EA120" s="7">
        <v>279.79945881703901</v>
      </c>
      <c r="EB120" s="7">
        <v>371.02191913210203</v>
      </c>
      <c r="EC120" s="7">
        <v>325.50359999180102</v>
      </c>
      <c r="ED120" s="7">
        <v>363.79927577514098</v>
      </c>
      <c r="EE120" s="7">
        <v>227.081420428558</v>
      </c>
      <c r="EF120" s="7">
        <v>1.2555000000000001</v>
      </c>
      <c r="EG120" s="6"/>
      <c r="EH120" s="6"/>
      <c r="EI120" s="7">
        <v>0.65100000000000002</v>
      </c>
      <c r="EJ120" s="7">
        <v>22.999337068965499</v>
      </c>
      <c r="EK120" s="6"/>
      <c r="EL120" s="7">
        <v>2.0680036282682801</v>
      </c>
      <c r="EM120" s="7">
        <v>0.51149999999999995</v>
      </c>
      <c r="EN120" s="7">
        <v>1.46475</v>
      </c>
      <c r="EO120" s="6"/>
      <c r="EP120" s="6"/>
      <c r="EQ120" s="6"/>
      <c r="ER120" s="6"/>
      <c r="ES120" s="7">
        <v>311.19574839889401</v>
      </c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7">
        <v>0.72211764705882397</v>
      </c>
      <c r="FU120" s="6"/>
      <c r="FV120" s="6"/>
      <c r="FW120" s="7">
        <v>4.9582156498673697</v>
      </c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7">
        <v>0.372</v>
      </c>
      <c r="GV120" s="6"/>
      <c r="GW120" s="8"/>
    </row>
    <row r="121" spans="1:205" ht="12.75" customHeight="1" x14ac:dyDescent="0.25">
      <c r="A121" s="38"/>
      <c r="B121" s="61" t="s">
        <v>204</v>
      </c>
      <c r="C121" s="62"/>
      <c r="D121" s="5" t="s">
        <v>209</v>
      </c>
      <c r="E121" s="35" t="s">
        <v>373</v>
      </c>
      <c r="F121" s="35"/>
      <c r="G121" s="35"/>
      <c r="H121" s="35"/>
      <c r="I121" s="35"/>
      <c r="J121" s="35"/>
      <c r="K121" s="35"/>
      <c r="L121" s="35" t="s">
        <v>373</v>
      </c>
      <c r="M121" s="35"/>
      <c r="N121" s="17"/>
      <c r="O121" s="26"/>
      <c r="P121" s="26">
        <f>VLOOKUP(MID(D121,1,4),Complexeprogrammas!A:C,3,FALSE)</f>
        <v>1</v>
      </c>
      <c r="Q121" s="26"/>
      <c r="R121" s="35" t="s">
        <v>373</v>
      </c>
      <c r="S121" s="26"/>
      <c r="T121" s="26" t="e">
        <f>VLOOKUP(D121,Retribueerbaar!C:E,3,FALSE)</f>
        <v>#N/A</v>
      </c>
      <c r="U121" s="26"/>
      <c r="V121" s="26"/>
      <c r="W121" s="26"/>
      <c r="X121" s="26"/>
      <c r="Y121" s="26">
        <f>VLOOKUP($D121,'Aantal per systeem'!$C$5:$F$200,2,FALSE)</f>
        <v>0</v>
      </c>
      <c r="Z121" s="26">
        <f>VLOOKUP($D121,'Aantal per systeem'!$C$5:$F$200,3,FALSE)</f>
        <v>0</v>
      </c>
      <c r="AA121" s="26">
        <f>VLOOKUP($D121,'Aantal per systeem'!$C$5:$F$200,4,FALSE)</f>
        <v>68</v>
      </c>
      <c r="AB121" s="26"/>
      <c r="AC121" s="26"/>
      <c r="AD121" s="25">
        <f t="shared" si="18"/>
        <v>0</v>
      </c>
      <c r="AE121" s="25">
        <f t="shared" si="19"/>
        <v>1732.851586348346</v>
      </c>
      <c r="AF121" s="25">
        <f t="shared" si="20"/>
        <v>0</v>
      </c>
      <c r="AG121" s="17"/>
      <c r="AH121" s="17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7">
        <v>339.5</v>
      </c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7">
        <v>531.62417624292198</v>
      </c>
      <c r="DM121" s="7">
        <v>234.50787878787901</v>
      </c>
      <c r="DN121" s="6"/>
      <c r="DO121" s="6"/>
      <c r="DP121" s="7">
        <v>29.5</v>
      </c>
      <c r="DQ121" s="7">
        <v>17.5</v>
      </c>
      <c r="DR121" s="7">
        <v>4.75</v>
      </c>
      <c r="DS121" s="7">
        <v>8.9999999999999893</v>
      </c>
      <c r="DT121" s="7">
        <v>1.25</v>
      </c>
      <c r="DU121" s="7">
        <v>17.752344221242598</v>
      </c>
      <c r="DV121" s="7">
        <v>17.085416666666699</v>
      </c>
      <c r="DW121" s="7">
        <v>2.6666666666666701</v>
      </c>
      <c r="DX121" s="7">
        <v>10.338143472906401</v>
      </c>
      <c r="DY121" s="7">
        <v>13.060714285714299</v>
      </c>
      <c r="DZ121" s="7">
        <v>9.375E-2</v>
      </c>
      <c r="EA121" s="7">
        <v>66.883413461538495</v>
      </c>
      <c r="EB121" s="7">
        <v>66</v>
      </c>
      <c r="EC121" s="7">
        <v>97.815384615384602</v>
      </c>
      <c r="ED121" s="7">
        <v>144.46385835523199</v>
      </c>
      <c r="EE121" s="7">
        <v>129.059839572193</v>
      </c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8"/>
    </row>
    <row r="122" spans="1:205" ht="12.75" customHeight="1" x14ac:dyDescent="0.25">
      <c r="A122" s="38"/>
      <c r="B122" s="61" t="s">
        <v>204</v>
      </c>
      <c r="C122" s="62"/>
      <c r="D122" s="5" t="s">
        <v>210</v>
      </c>
      <c r="E122" s="35" t="s">
        <v>373</v>
      </c>
      <c r="F122" s="35"/>
      <c r="G122" s="35"/>
      <c r="H122" s="35"/>
      <c r="I122" s="35"/>
      <c r="J122" s="35"/>
      <c r="K122" s="35"/>
      <c r="L122" s="35" t="s">
        <v>373</v>
      </c>
      <c r="M122" s="35"/>
      <c r="N122" s="17"/>
      <c r="O122" s="26"/>
      <c r="P122" s="26" t="e">
        <f>VLOOKUP(MID(D122,1,4),Complexeprogrammas!A:C,3,FALSE)</f>
        <v>#N/A</v>
      </c>
      <c r="Q122" s="26"/>
      <c r="R122" s="35" t="s">
        <v>373</v>
      </c>
      <c r="S122" s="26"/>
      <c r="T122" s="26" t="e">
        <f>VLOOKUP(D122,Retribueerbaar!C:E,3,FALSE)</f>
        <v>#N/A</v>
      </c>
      <c r="U122" s="26"/>
      <c r="V122" s="26"/>
      <c r="W122" s="26"/>
      <c r="X122" s="26"/>
      <c r="Y122" s="26" t="e">
        <f>VLOOKUP($D122,'Aantal per systeem'!$C$5:$F$200,2,FALSE)</f>
        <v>#N/A</v>
      </c>
      <c r="Z122" s="26" t="e">
        <f>VLOOKUP($D122,'Aantal per systeem'!$C$5:$F$200,3,FALSE)</f>
        <v>#N/A</v>
      </c>
      <c r="AA122" s="26" t="e">
        <f>VLOOKUP($D122,'Aantal per systeem'!$C$5:$F$200,4,FALSE)</f>
        <v>#N/A</v>
      </c>
      <c r="AB122" s="26"/>
      <c r="AC122" s="26"/>
      <c r="AD122" s="25">
        <f t="shared" si="18"/>
        <v>0</v>
      </c>
      <c r="AE122" s="25">
        <f t="shared" si="19"/>
        <v>6851.5408142738434</v>
      </c>
      <c r="AF122" s="25">
        <f t="shared" si="20"/>
        <v>13.403009836118351</v>
      </c>
      <c r="AG122" s="17"/>
      <c r="AH122" s="17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7">
        <v>2.5</v>
      </c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7">
        <v>6823.5</v>
      </c>
      <c r="DA122" s="6"/>
      <c r="DB122" s="6"/>
      <c r="DC122" s="6"/>
      <c r="DD122" s="6"/>
      <c r="DE122" s="6"/>
      <c r="DF122" s="7">
        <v>1.74193548387097</v>
      </c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7">
        <v>3.5</v>
      </c>
      <c r="DW122" s="6"/>
      <c r="DX122" s="6"/>
      <c r="DY122" s="7">
        <v>2.7675438596491202</v>
      </c>
      <c r="DZ122" s="6"/>
      <c r="EA122" s="6"/>
      <c r="EB122" s="6"/>
      <c r="EC122" s="7">
        <v>1.45161290322581</v>
      </c>
      <c r="ED122" s="7">
        <v>18.579722027098299</v>
      </c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7">
        <v>249</v>
      </c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7">
        <v>3.6967261904761899</v>
      </c>
      <c r="FM122" s="6"/>
      <c r="FN122" s="6"/>
      <c r="FO122" s="7">
        <v>2.6145833333333299</v>
      </c>
      <c r="FP122" s="6"/>
      <c r="FQ122" s="6"/>
      <c r="FR122" s="7">
        <v>1.63793103448276</v>
      </c>
      <c r="FS122" s="6"/>
      <c r="FT122" s="6"/>
      <c r="FU122" s="6"/>
      <c r="FV122" s="6"/>
      <c r="FW122" s="7">
        <v>3.5765517241379299</v>
      </c>
      <c r="FX122" s="6"/>
      <c r="FY122" s="6"/>
      <c r="FZ122" s="6"/>
      <c r="GA122" s="7">
        <v>1.8772175536881399</v>
      </c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8"/>
    </row>
    <row r="123" spans="1:205" ht="12.75" customHeight="1" x14ac:dyDescent="0.25">
      <c r="A123" s="38"/>
      <c r="B123" s="61" t="s">
        <v>204</v>
      </c>
      <c r="C123" s="62"/>
      <c r="D123" s="5" t="s">
        <v>211</v>
      </c>
      <c r="E123" s="35" t="s">
        <v>373</v>
      </c>
      <c r="F123" s="35"/>
      <c r="G123" s="35"/>
      <c r="H123" s="35"/>
      <c r="I123" s="35"/>
      <c r="J123" s="35"/>
      <c r="K123" s="35"/>
      <c r="L123" s="35" t="s">
        <v>373</v>
      </c>
      <c r="M123" s="35"/>
      <c r="N123" s="17"/>
      <c r="O123" s="26"/>
      <c r="P123" s="26" t="e">
        <f>VLOOKUP(MID(D123,1,4),Complexeprogrammas!A:C,3,FALSE)</f>
        <v>#N/A</v>
      </c>
      <c r="Q123" s="26"/>
      <c r="R123" s="35" t="s">
        <v>373</v>
      </c>
      <c r="S123" s="26"/>
      <c r="T123" s="26" t="e">
        <f>VLOOKUP(D123,Retribueerbaar!C:E,3,FALSE)</f>
        <v>#N/A</v>
      </c>
      <c r="U123" s="26"/>
      <c r="V123" s="26"/>
      <c r="W123" s="26"/>
      <c r="X123" s="26"/>
      <c r="Y123" s="26" t="e">
        <f>VLOOKUP($D123,'Aantal per systeem'!$C$5:$F$200,2,FALSE)</f>
        <v>#N/A</v>
      </c>
      <c r="Z123" s="26" t="e">
        <f>VLOOKUP($D123,'Aantal per systeem'!$C$5:$F$200,3,FALSE)</f>
        <v>#N/A</v>
      </c>
      <c r="AA123" s="26" t="e">
        <f>VLOOKUP($D123,'Aantal per systeem'!$C$5:$F$200,4,FALSE)</f>
        <v>#N/A</v>
      </c>
      <c r="AB123" s="26"/>
      <c r="AC123" s="26"/>
      <c r="AD123" s="25">
        <f t="shared" si="18"/>
        <v>0</v>
      </c>
      <c r="AE123" s="25">
        <f t="shared" si="19"/>
        <v>417.35913978494602</v>
      </c>
      <c r="AF123" s="25">
        <f t="shared" si="20"/>
        <v>61.75</v>
      </c>
      <c r="AG123" s="17"/>
      <c r="AH123" s="17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7">
        <v>122.25</v>
      </c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7">
        <v>8</v>
      </c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7">
        <v>1.5</v>
      </c>
      <c r="EC123" s="7">
        <v>281.10913978494602</v>
      </c>
      <c r="ED123" s="6"/>
      <c r="EE123" s="7">
        <v>4.5</v>
      </c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7">
        <v>61.75</v>
      </c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8"/>
    </row>
    <row r="124" spans="1:205" ht="12.75" customHeight="1" x14ac:dyDescent="0.25">
      <c r="A124" s="38"/>
      <c r="B124" s="61" t="s">
        <v>307</v>
      </c>
      <c r="C124" s="62"/>
      <c r="D124" s="5" t="s">
        <v>308</v>
      </c>
      <c r="E124" s="35" t="s">
        <v>373</v>
      </c>
      <c r="F124" s="35"/>
      <c r="G124" s="35"/>
      <c r="H124" s="35"/>
      <c r="I124" s="35"/>
      <c r="J124" s="35"/>
      <c r="K124" s="35"/>
      <c r="L124" s="35" t="s">
        <v>373</v>
      </c>
      <c r="M124" s="35"/>
      <c r="N124" s="17"/>
      <c r="O124" s="26"/>
      <c r="P124" s="26" t="e">
        <f>VLOOKUP(MID(D124,1,4),Complexeprogrammas!A:C,3,FALSE)</f>
        <v>#N/A</v>
      </c>
      <c r="Q124" s="26"/>
      <c r="R124" s="35" t="s">
        <v>373</v>
      </c>
      <c r="S124" s="26"/>
      <c r="T124" s="26" t="e">
        <f>VLOOKUP(D124,Retribueerbaar!C:E,3,FALSE)</f>
        <v>#N/A</v>
      </c>
      <c r="U124" s="26"/>
      <c r="V124" s="26"/>
      <c r="W124" s="26"/>
      <c r="X124" s="26"/>
      <c r="Y124" s="26" t="e">
        <f>VLOOKUP($D124,'Aantal per systeem'!$C$5:$F$200,2,FALSE)</f>
        <v>#N/A</v>
      </c>
      <c r="Z124" s="26" t="e">
        <f>VLOOKUP($D124,'Aantal per systeem'!$C$5:$F$200,3,FALSE)</f>
        <v>#N/A</v>
      </c>
      <c r="AA124" s="26" t="e">
        <f>VLOOKUP($D124,'Aantal per systeem'!$C$5:$F$200,4,FALSE)</f>
        <v>#N/A</v>
      </c>
      <c r="AB124" s="26"/>
      <c r="AC124" s="26"/>
      <c r="AD124" s="25">
        <f t="shared" ref="AD124:AD133" si="21">SUM(AT124:CB124)</f>
        <v>0</v>
      </c>
      <c r="AE124" s="25">
        <f t="shared" ref="AE124:AE133" si="22">SUM(CW124:EO124)</f>
        <v>2118.032019704433</v>
      </c>
      <c r="AF124" s="25">
        <f t="shared" ref="AF124:AF133" si="23">SUM(EY124:GV124)</f>
        <v>0</v>
      </c>
      <c r="AG124" s="17"/>
      <c r="AH124" s="17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7">
        <v>37.5</v>
      </c>
      <c r="CX124" s="6"/>
      <c r="CY124" s="6"/>
      <c r="CZ124" s="6"/>
      <c r="DA124" s="7">
        <v>44</v>
      </c>
      <c r="DB124" s="6"/>
      <c r="DC124" s="6"/>
      <c r="DD124" s="6"/>
      <c r="DE124" s="6"/>
      <c r="DF124" s="6"/>
      <c r="DG124" s="6"/>
      <c r="DH124" s="6"/>
      <c r="DI124" s="6"/>
      <c r="DJ124" s="6"/>
      <c r="DK124" s="7">
        <v>930.25</v>
      </c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7">
        <v>262.25</v>
      </c>
      <c r="EJ124" s="6"/>
      <c r="EK124" s="6"/>
      <c r="EL124" s="7">
        <v>146.782019704433</v>
      </c>
      <c r="EM124" s="7">
        <v>697.25</v>
      </c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8"/>
    </row>
    <row r="125" spans="1:205" ht="12.75" customHeight="1" x14ac:dyDescent="0.25">
      <c r="A125" s="38"/>
      <c r="B125" s="61" t="s">
        <v>307</v>
      </c>
      <c r="C125" s="62"/>
      <c r="D125" s="5" t="s">
        <v>309</v>
      </c>
      <c r="E125" s="35" t="s">
        <v>373</v>
      </c>
      <c r="F125" s="35"/>
      <c r="G125" s="35"/>
      <c r="H125" s="35"/>
      <c r="I125" s="35"/>
      <c r="J125" s="35"/>
      <c r="K125" s="35"/>
      <c r="L125" s="35" t="s">
        <v>373</v>
      </c>
      <c r="M125" s="35"/>
      <c r="N125" s="17"/>
      <c r="O125" s="26"/>
      <c r="P125" s="26" t="e">
        <f>VLOOKUP(MID(D125,1,4),Complexeprogrammas!A:C,3,FALSE)</f>
        <v>#N/A</v>
      </c>
      <c r="Q125" s="26"/>
      <c r="R125" s="35" t="s">
        <v>373</v>
      </c>
      <c r="S125" s="26"/>
      <c r="T125" s="26" t="e">
        <f>VLOOKUP(D125,Retribueerbaar!C:E,3,FALSE)</f>
        <v>#N/A</v>
      </c>
      <c r="U125" s="26"/>
      <c r="V125" s="26"/>
      <c r="W125" s="26"/>
      <c r="X125" s="26"/>
      <c r="Y125" s="26" t="e">
        <f>VLOOKUP($D125,'Aantal per systeem'!$C$5:$F$200,2,FALSE)</f>
        <v>#N/A</v>
      </c>
      <c r="Z125" s="26" t="e">
        <f>VLOOKUP($D125,'Aantal per systeem'!$C$5:$F$200,3,FALSE)</f>
        <v>#N/A</v>
      </c>
      <c r="AA125" s="26" t="e">
        <f>VLOOKUP($D125,'Aantal per systeem'!$C$5:$F$200,4,FALSE)</f>
        <v>#N/A</v>
      </c>
      <c r="AB125" s="26"/>
      <c r="AC125" s="26"/>
      <c r="AD125" s="25">
        <f t="shared" si="21"/>
        <v>1.3295454545454499</v>
      </c>
      <c r="AE125" s="25">
        <f t="shared" si="22"/>
        <v>568.08809040857727</v>
      </c>
      <c r="AF125" s="25">
        <f t="shared" si="23"/>
        <v>0</v>
      </c>
      <c r="AG125" s="17"/>
      <c r="AH125" s="17"/>
      <c r="AI125" s="6"/>
      <c r="AJ125" s="6"/>
      <c r="AK125" s="6"/>
      <c r="AL125" s="6"/>
      <c r="AM125" s="7">
        <v>23.5</v>
      </c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7">
        <v>1.3295454545454499</v>
      </c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7">
        <v>8.5</v>
      </c>
      <c r="CO125" s="6"/>
      <c r="CP125" s="6"/>
      <c r="CQ125" s="6"/>
      <c r="CR125" s="6"/>
      <c r="CS125" s="6"/>
      <c r="CT125" s="7">
        <v>20</v>
      </c>
      <c r="CU125" s="6"/>
      <c r="CV125" s="6"/>
      <c r="CW125" s="7">
        <v>165</v>
      </c>
      <c r="CX125" s="6"/>
      <c r="CY125" s="6"/>
      <c r="CZ125" s="6"/>
      <c r="DA125" s="7">
        <v>177.5</v>
      </c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7">
        <v>6.28571428571429</v>
      </c>
      <c r="EI125" s="7">
        <v>82</v>
      </c>
      <c r="EJ125" s="6"/>
      <c r="EK125" s="6"/>
      <c r="EL125" s="7">
        <v>57.695402298850603</v>
      </c>
      <c r="EM125" s="7">
        <v>47.1069738240124</v>
      </c>
      <c r="EN125" s="6"/>
      <c r="EO125" s="7">
        <v>32.5</v>
      </c>
      <c r="EP125" s="6"/>
      <c r="EQ125" s="6"/>
      <c r="ER125" s="6"/>
      <c r="ES125" s="7">
        <v>29.75</v>
      </c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8"/>
    </row>
    <row r="126" spans="1:205" ht="12.75" customHeight="1" x14ac:dyDescent="0.25">
      <c r="A126" s="38"/>
      <c r="B126" s="61" t="s">
        <v>307</v>
      </c>
      <c r="C126" s="62"/>
      <c r="D126" s="5" t="s">
        <v>310</v>
      </c>
      <c r="E126" s="35" t="s">
        <v>373</v>
      </c>
      <c r="F126" s="35"/>
      <c r="G126" s="35"/>
      <c r="H126" s="35"/>
      <c r="I126" s="35"/>
      <c r="J126" s="35"/>
      <c r="K126" s="35"/>
      <c r="L126" s="35" t="s">
        <v>373</v>
      </c>
      <c r="M126" s="35"/>
      <c r="N126" s="17"/>
      <c r="O126" s="26"/>
      <c r="P126" s="26">
        <f>VLOOKUP(MID(D126,1,4),Complexeprogrammas!A:C,3,FALSE)</f>
        <v>1</v>
      </c>
      <c r="Q126" s="26"/>
      <c r="R126" s="35" t="s">
        <v>373</v>
      </c>
      <c r="S126" s="26"/>
      <c r="T126" s="26" t="e">
        <f>VLOOKUP(D126,Retribueerbaar!C:E,3,FALSE)</f>
        <v>#N/A</v>
      </c>
      <c r="U126" s="26"/>
      <c r="V126" s="26"/>
      <c r="W126" s="26"/>
      <c r="X126" s="26"/>
      <c r="Y126" s="26">
        <f>VLOOKUP($D126,'Aantal per systeem'!$C$5:$F$200,2,FALSE)</f>
        <v>0</v>
      </c>
      <c r="Z126" s="26">
        <f>VLOOKUP($D126,'Aantal per systeem'!$C$5:$F$200,3,FALSE)</f>
        <v>0</v>
      </c>
      <c r="AA126" s="26">
        <f>VLOOKUP($D126,'Aantal per systeem'!$C$5:$F$200,4,FALSE)</f>
        <v>608</v>
      </c>
      <c r="AB126" s="26"/>
      <c r="AC126" s="26"/>
      <c r="AD126" s="25">
        <f t="shared" si="21"/>
        <v>0</v>
      </c>
      <c r="AE126" s="25">
        <f t="shared" si="22"/>
        <v>17977.910797549252</v>
      </c>
      <c r="AF126" s="25">
        <f t="shared" si="23"/>
        <v>0</v>
      </c>
      <c r="AG126" s="17"/>
      <c r="AH126" s="17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7">
        <v>69</v>
      </c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7">
        <v>44.5</v>
      </c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7">
        <v>32.041809221244698</v>
      </c>
      <c r="DM126" s="7">
        <v>5.5</v>
      </c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7">
        <v>15</v>
      </c>
      <c r="EH126" s="7">
        <v>17863.696574534901</v>
      </c>
      <c r="EI126" s="7">
        <v>3.1724137931034502</v>
      </c>
      <c r="EJ126" s="7">
        <v>14</v>
      </c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8"/>
    </row>
    <row r="127" spans="1:205" ht="12.75" customHeight="1" x14ac:dyDescent="0.25">
      <c r="A127" s="38"/>
      <c r="B127" s="61" t="s">
        <v>307</v>
      </c>
      <c r="C127" s="62"/>
      <c r="D127" s="5" t="s">
        <v>311</v>
      </c>
      <c r="E127" s="35" t="s">
        <v>373</v>
      </c>
      <c r="F127" s="35"/>
      <c r="G127" s="35"/>
      <c r="H127" s="35"/>
      <c r="I127" s="35"/>
      <c r="J127" s="35"/>
      <c r="K127" s="35"/>
      <c r="L127" s="35" t="s">
        <v>373</v>
      </c>
      <c r="M127" s="35"/>
      <c r="N127" s="17"/>
      <c r="O127" s="26"/>
      <c r="P127" s="26" t="e">
        <f>VLOOKUP(MID(D127,1,4),Complexeprogrammas!A:C,3,FALSE)</f>
        <v>#N/A</v>
      </c>
      <c r="Q127" s="26"/>
      <c r="R127" s="35" t="s">
        <v>373</v>
      </c>
      <c r="S127" s="26"/>
      <c r="T127" s="26" t="e">
        <f>VLOOKUP(D127,Retribueerbaar!C:E,3,FALSE)</f>
        <v>#N/A</v>
      </c>
      <c r="U127" s="26"/>
      <c r="V127" s="26"/>
      <c r="W127" s="26"/>
      <c r="X127" s="26"/>
      <c r="Y127" s="26" t="e">
        <f>VLOOKUP($D127,'Aantal per systeem'!$C$5:$F$200,2,FALSE)</f>
        <v>#N/A</v>
      </c>
      <c r="Z127" s="26" t="e">
        <f>VLOOKUP($D127,'Aantal per systeem'!$C$5:$F$200,3,FALSE)</f>
        <v>#N/A</v>
      </c>
      <c r="AA127" s="26" t="e">
        <f>VLOOKUP($D127,'Aantal per systeem'!$C$5:$F$200,4,FALSE)</f>
        <v>#N/A</v>
      </c>
      <c r="AB127" s="26"/>
      <c r="AC127" s="26"/>
      <c r="AD127" s="25">
        <f t="shared" si="21"/>
        <v>0</v>
      </c>
      <c r="AE127" s="25">
        <f t="shared" si="22"/>
        <v>682.97581356172407</v>
      </c>
      <c r="AF127" s="25">
        <f t="shared" si="23"/>
        <v>0</v>
      </c>
      <c r="AG127" s="17"/>
      <c r="AH127" s="17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7">
        <v>0.75</v>
      </c>
      <c r="CV127" s="6"/>
      <c r="CW127" s="7">
        <v>81.5</v>
      </c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7">
        <v>86.875</v>
      </c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7">
        <v>142.06163288945501</v>
      </c>
      <c r="EM127" s="7">
        <v>165.875</v>
      </c>
      <c r="EN127" s="6"/>
      <c r="EO127" s="7">
        <v>206.664180672269</v>
      </c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8"/>
    </row>
    <row r="128" spans="1:205" ht="12.75" customHeight="1" x14ac:dyDescent="0.25">
      <c r="A128" s="38"/>
      <c r="B128" s="61" t="s">
        <v>307</v>
      </c>
      <c r="C128" s="62"/>
      <c r="D128" s="5" t="s">
        <v>312</v>
      </c>
      <c r="E128" s="35" t="s">
        <v>373</v>
      </c>
      <c r="F128" s="35"/>
      <c r="G128" s="35"/>
      <c r="H128" s="35"/>
      <c r="I128" s="35"/>
      <c r="J128" s="35"/>
      <c r="K128" s="35"/>
      <c r="L128" s="35" t="s">
        <v>373</v>
      </c>
      <c r="M128" s="35"/>
      <c r="N128" s="17"/>
      <c r="O128" s="26"/>
      <c r="P128" s="26" t="e">
        <f>VLOOKUP(MID(D128,1,4),Complexeprogrammas!A:C,3,FALSE)</f>
        <v>#N/A</v>
      </c>
      <c r="Q128" s="26"/>
      <c r="R128" s="35" t="s">
        <v>373</v>
      </c>
      <c r="S128" s="26"/>
      <c r="T128" s="26" t="e">
        <f>VLOOKUP(D128,Retribueerbaar!C:E,3,FALSE)</f>
        <v>#N/A</v>
      </c>
      <c r="U128" s="26"/>
      <c r="V128" s="26"/>
      <c r="W128" s="26"/>
      <c r="X128" s="26"/>
      <c r="Y128" s="26" t="e">
        <f>VLOOKUP($D128,'Aantal per systeem'!$C$5:$F$200,2,FALSE)</f>
        <v>#N/A</v>
      </c>
      <c r="Z128" s="26" t="e">
        <f>VLOOKUP($D128,'Aantal per systeem'!$C$5:$F$200,3,FALSE)</f>
        <v>#N/A</v>
      </c>
      <c r="AA128" s="26" t="e">
        <f>VLOOKUP($D128,'Aantal per systeem'!$C$5:$F$200,4,FALSE)</f>
        <v>#N/A</v>
      </c>
      <c r="AB128" s="26"/>
      <c r="AC128" s="26"/>
      <c r="AD128" s="25">
        <f t="shared" si="21"/>
        <v>0</v>
      </c>
      <c r="AE128" s="25">
        <f t="shared" si="22"/>
        <v>682.97581356172407</v>
      </c>
      <c r="AF128" s="25">
        <f t="shared" si="23"/>
        <v>0</v>
      </c>
      <c r="AG128" s="17"/>
      <c r="AH128" s="17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7">
        <v>0.75</v>
      </c>
      <c r="CV128" s="6"/>
      <c r="CW128" s="7">
        <v>81.5</v>
      </c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7">
        <v>86.875</v>
      </c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7">
        <v>142.06163288945501</v>
      </c>
      <c r="EM128" s="7">
        <v>165.875</v>
      </c>
      <c r="EN128" s="6"/>
      <c r="EO128" s="7">
        <v>206.664180672269</v>
      </c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8"/>
    </row>
    <row r="129" spans="1:205" ht="12.75" customHeight="1" x14ac:dyDescent="0.25">
      <c r="A129" s="38"/>
      <c r="B129" s="61" t="s">
        <v>307</v>
      </c>
      <c r="C129" s="62"/>
      <c r="D129" s="5" t="s">
        <v>313</v>
      </c>
      <c r="E129" s="35" t="s">
        <v>373</v>
      </c>
      <c r="F129" s="35"/>
      <c r="G129" s="35"/>
      <c r="H129" s="35"/>
      <c r="I129" s="35"/>
      <c r="J129" s="35"/>
      <c r="K129" s="35"/>
      <c r="L129" s="35" t="s">
        <v>373</v>
      </c>
      <c r="M129" s="35"/>
      <c r="N129" s="17"/>
      <c r="O129" s="26"/>
      <c r="P129" s="26" t="e">
        <f>VLOOKUP(MID(D129,1,4),Complexeprogrammas!A:C,3,FALSE)</f>
        <v>#N/A</v>
      </c>
      <c r="Q129" s="26"/>
      <c r="R129" s="35" t="s">
        <v>373</v>
      </c>
      <c r="S129" s="26"/>
      <c r="T129" s="26" t="e">
        <f>VLOOKUP(D129,Retribueerbaar!C:E,3,FALSE)</f>
        <v>#N/A</v>
      </c>
      <c r="U129" s="26"/>
      <c r="V129" s="26"/>
      <c r="W129" s="26"/>
      <c r="X129" s="26"/>
      <c r="Y129" s="26" t="e">
        <f>VLOOKUP($D129,'Aantal per systeem'!$C$5:$F$200,2,FALSE)</f>
        <v>#N/A</v>
      </c>
      <c r="Z129" s="26" t="e">
        <f>VLOOKUP($D129,'Aantal per systeem'!$C$5:$F$200,3,FALSE)</f>
        <v>#N/A</v>
      </c>
      <c r="AA129" s="26" t="e">
        <f>VLOOKUP($D129,'Aantal per systeem'!$C$5:$F$200,4,FALSE)</f>
        <v>#N/A</v>
      </c>
      <c r="AB129" s="26"/>
      <c r="AC129" s="26"/>
      <c r="AD129" s="25">
        <f t="shared" si="21"/>
        <v>0</v>
      </c>
      <c r="AE129" s="25">
        <f t="shared" si="22"/>
        <v>1707.0675395238</v>
      </c>
      <c r="AF129" s="25">
        <f t="shared" si="23"/>
        <v>0</v>
      </c>
      <c r="AG129" s="17"/>
      <c r="AH129" s="17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7">
        <v>1707.0675395238</v>
      </c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8"/>
    </row>
    <row r="130" spans="1:205" ht="12.75" customHeight="1" x14ac:dyDescent="0.25">
      <c r="A130" s="38"/>
      <c r="B130" s="61" t="s">
        <v>307</v>
      </c>
      <c r="C130" s="62"/>
      <c r="D130" s="5" t="s">
        <v>314</v>
      </c>
      <c r="E130" s="35" t="s">
        <v>373</v>
      </c>
      <c r="F130" s="35"/>
      <c r="G130" s="35"/>
      <c r="H130" s="35"/>
      <c r="I130" s="35"/>
      <c r="J130" s="35"/>
      <c r="K130" s="35"/>
      <c r="L130" s="35" t="s">
        <v>373</v>
      </c>
      <c r="M130" s="35"/>
      <c r="N130" s="17"/>
      <c r="O130" s="26"/>
      <c r="P130" s="26" t="e">
        <f>VLOOKUP(MID(D130,1,4),Complexeprogrammas!A:C,3,FALSE)</f>
        <v>#N/A</v>
      </c>
      <c r="Q130" s="26"/>
      <c r="R130" s="35" t="s">
        <v>373</v>
      </c>
      <c r="S130" s="26"/>
      <c r="T130" s="26" t="e">
        <f>VLOOKUP(D130,Retribueerbaar!C:E,3,FALSE)</f>
        <v>#N/A</v>
      </c>
      <c r="U130" s="26"/>
      <c r="V130" s="26"/>
      <c r="W130" s="26"/>
      <c r="X130" s="26"/>
      <c r="Y130" s="26" t="e">
        <f>VLOOKUP($D130,'Aantal per systeem'!$C$5:$F$200,2,FALSE)</f>
        <v>#N/A</v>
      </c>
      <c r="Z130" s="26" t="e">
        <f>VLOOKUP($D130,'Aantal per systeem'!$C$5:$F$200,3,FALSE)</f>
        <v>#N/A</v>
      </c>
      <c r="AA130" s="26" t="e">
        <f>VLOOKUP($D130,'Aantal per systeem'!$C$5:$F$200,4,FALSE)</f>
        <v>#N/A</v>
      </c>
      <c r="AB130" s="26"/>
      <c r="AC130" s="26"/>
      <c r="AD130" s="25">
        <f t="shared" si="21"/>
        <v>0</v>
      </c>
      <c r="AE130" s="25">
        <f t="shared" si="22"/>
        <v>5861.546875</v>
      </c>
      <c r="AF130" s="25">
        <f t="shared" si="23"/>
        <v>0</v>
      </c>
      <c r="AG130" s="17"/>
      <c r="AH130" s="17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7">
        <v>25.546875</v>
      </c>
      <c r="DA130" s="7">
        <v>5836</v>
      </c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8"/>
    </row>
    <row r="131" spans="1:205" ht="12.75" customHeight="1" x14ac:dyDescent="0.25">
      <c r="A131" s="38"/>
      <c r="B131" s="61" t="s">
        <v>307</v>
      </c>
      <c r="C131" s="62"/>
      <c r="D131" s="5" t="s">
        <v>315</v>
      </c>
      <c r="E131" s="35" t="s">
        <v>373</v>
      </c>
      <c r="F131" s="35"/>
      <c r="G131" s="35"/>
      <c r="H131" s="35"/>
      <c r="I131" s="35"/>
      <c r="J131" s="35"/>
      <c r="K131" s="35"/>
      <c r="L131" s="35" t="s">
        <v>373</v>
      </c>
      <c r="M131" s="35"/>
      <c r="N131" s="17"/>
      <c r="O131" s="26"/>
      <c r="P131" s="26" t="e">
        <f>VLOOKUP(MID(D131,1,4),Complexeprogrammas!A:C,3,FALSE)</f>
        <v>#N/A</v>
      </c>
      <c r="Q131" s="26"/>
      <c r="R131" s="35" t="s">
        <v>373</v>
      </c>
      <c r="S131" s="26"/>
      <c r="T131" s="26" t="e">
        <f>VLOOKUP(D131,Retribueerbaar!C:E,3,FALSE)</f>
        <v>#N/A</v>
      </c>
      <c r="U131" s="26"/>
      <c r="V131" s="26"/>
      <c r="W131" s="26"/>
      <c r="X131" s="26"/>
      <c r="Y131" s="26" t="e">
        <f>VLOOKUP($D131,'Aantal per systeem'!$C$5:$F$200,2,FALSE)</f>
        <v>#N/A</v>
      </c>
      <c r="Z131" s="26" t="e">
        <f>VLOOKUP($D131,'Aantal per systeem'!$C$5:$F$200,3,FALSE)</f>
        <v>#N/A</v>
      </c>
      <c r="AA131" s="26" t="e">
        <f>VLOOKUP($D131,'Aantal per systeem'!$C$5:$F$200,4,FALSE)</f>
        <v>#N/A</v>
      </c>
      <c r="AB131" s="26"/>
      <c r="AC131" s="26"/>
      <c r="AD131" s="25">
        <f t="shared" si="21"/>
        <v>0</v>
      </c>
      <c r="AE131" s="25">
        <f t="shared" si="22"/>
        <v>2324.23619439194</v>
      </c>
      <c r="AF131" s="25">
        <f t="shared" si="23"/>
        <v>0</v>
      </c>
      <c r="AG131" s="17"/>
      <c r="AH131" s="17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7">
        <v>6.5</v>
      </c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7">
        <v>951.25</v>
      </c>
      <c r="EC131" s="7">
        <v>532.75</v>
      </c>
      <c r="ED131" s="6"/>
      <c r="EE131" s="6"/>
      <c r="EF131" s="6"/>
      <c r="EG131" s="6"/>
      <c r="EH131" s="7">
        <v>833.73619439193999</v>
      </c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8"/>
    </row>
    <row r="132" spans="1:205" ht="12.75" customHeight="1" x14ac:dyDescent="0.25">
      <c r="A132" s="38"/>
      <c r="B132" s="61" t="s">
        <v>307</v>
      </c>
      <c r="C132" s="62"/>
      <c r="D132" s="5" t="s">
        <v>316</v>
      </c>
      <c r="E132" s="35"/>
      <c r="F132" s="35"/>
      <c r="G132" s="35"/>
      <c r="H132" s="35"/>
      <c r="I132" s="35"/>
      <c r="J132" s="35"/>
      <c r="K132" s="35"/>
      <c r="L132" s="35"/>
      <c r="M132" s="35" t="s">
        <v>373</v>
      </c>
      <c r="N132" s="17"/>
      <c r="O132" s="26"/>
      <c r="P132" s="26" t="e">
        <f>VLOOKUP(MID(D132,1,4),Complexeprogrammas!A:C,3,FALSE)</f>
        <v>#N/A</v>
      </c>
      <c r="Q132" s="26"/>
      <c r="R132" s="35"/>
      <c r="S132" s="26"/>
      <c r="T132" s="26" t="e">
        <f>VLOOKUP(D132,Retribueerbaar!C:E,3,FALSE)</f>
        <v>#N/A</v>
      </c>
      <c r="U132" s="26"/>
      <c r="V132" s="26"/>
      <c r="W132" s="26"/>
      <c r="X132" s="26"/>
      <c r="Y132" s="26" t="e">
        <f>VLOOKUP($D132,'Aantal per systeem'!$C$5:$F$200,2,FALSE)</f>
        <v>#N/A</v>
      </c>
      <c r="Z132" s="26" t="e">
        <f>VLOOKUP($D132,'Aantal per systeem'!$C$5:$F$200,3,FALSE)</f>
        <v>#N/A</v>
      </c>
      <c r="AA132" s="26" t="e">
        <f>VLOOKUP($D132,'Aantal per systeem'!$C$5:$F$200,4,FALSE)</f>
        <v>#N/A</v>
      </c>
      <c r="AB132" s="26"/>
      <c r="AC132" s="26"/>
      <c r="AD132" s="25">
        <f t="shared" si="21"/>
        <v>0</v>
      </c>
      <c r="AE132" s="25">
        <f t="shared" si="22"/>
        <v>609.00670645571302</v>
      </c>
      <c r="AF132" s="25">
        <f t="shared" si="23"/>
        <v>0</v>
      </c>
      <c r="AG132" s="17"/>
      <c r="AH132" s="17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7">
        <v>9</v>
      </c>
      <c r="DN132" s="6"/>
      <c r="DO132" s="6"/>
      <c r="DP132" s="6"/>
      <c r="DQ132" s="6"/>
      <c r="DR132" s="6"/>
      <c r="DS132" s="6"/>
      <c r="DT132" s="7">
        <v>9.75</v>
      </c>
      <c r="DU132" s="6"/>
      <c r="DV132" s="6"/>
      <c r="DW132" s="7">
        <v>31</v>
      </c>
      <c r="DX132" s="6"/>
      <c r="DY132" s="6"/>
      <c r="DZ132" s="7">
        <v>27</v>
      </c>
      <c r="EA132" s="7">
        <v>10.75</v>
      </c>
      <c r="EB132" s="6"/>
      <c r="EC132" s="6"/>
      <c r="ED132" s="6"/>
      <c r="EE132" s="7">
        <v>22</v>
      </c>
      <c r="EF132" s="6"/>
      <c r="EG132" s="6"/>
      <c r="EH132" s="7">
        <v>495.50670645571302</v>
      </c>
      <c r="EI132" s="6"/>
      <c r="EJ132" s="6"/>
      <c r="EK132" s="6"/>
      <c r="EL132" s="6"/>
      <c r="EM132" s="7">
        <v>4</v>
      </c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8"/>
    </row>
    <row r="133" spans="1:205" ht="12.75" customHeight="1" x14ac:dyDescent="0.25">
      <c r="A133" s="38"/>
      <c r="B133" s="61" t="s">
        <v>307</v>
      </c>
      <c r="C133" s="62"/>
      <c r="D133" s="5" t="s">
        <v>317</v>
      </c>
      <c r="E133" s="35" t="s">
        <v>373</v>
      </c>
      <c r="F133" s="35"/>
      <c r="G133" s="35"/>
      <c r="H133" s="35"/>
      <c r="I133" s="35"/>
      <c r="J133" s="35"/>
      <c r="K133" s="35"/>
      <c r="L133" s="35" t="s">
        <v>373</v>
      </c>
      <c r="M133" s="35"/>
      <c r="N133" s="17"/>
      <c r="O133" s="26"/>
      <c r="P133" s="26">
        <f>VLOOKUP(MID(D133,1,4),Complexeprogrammas!A:C,3,FALSE)</f>
        <v>1</v>
      </c>
      <c r="Q133" s="26"/>
      <c r="R133" s="35" t="s">
        <v>373</v>
      </c>
      <c r="S133" s="26"/>
      <c r="T133" s="26" t="e">
        <f>VLOOKUP(D133,Retribueerbaar!C:E,3,FALSE)</f>
        <v>#N/A</v>
      </c>
      <c r="U133" s="26"/>
      <c r="V133" s="26"/>
      <c r="W133" s="26"/>
      <c r="X133" s="26"/>
      <c r="Y133" s="26">
        <f>VLOOKUP($D133,'Aantal per systeem'!$C$5:$F$200,2,FALSE)</f>
        <v>0</v>
      </c>
      <c r="Z133" s="26">
        <f>VLOOKUP($D133,'Aantal per systeem'!$C$5:$F$200,3,FALSE)</f>
        <v>0</v>
      </c>
      <c r="AA133" s="26">
        <f>VLOOKUP($D133,'Aantal per systeem'!$C$5:$F$200,4,FALSE)</f>
        <v>56</v>
      </c>
      <c r="AB133" s="26"/>
      <c r="AC133" s="26"/>
      <c r="AD133" s="25">
        <f t="shared" si="21"/>
        <v>0</v>
      </c>
      <c r="AE133" s="25">
        <f t="shared" si="22"/>
        <v>1791.07290628955</v>
      </c>
      <c r="AF133" s="25">
        <f t="shared" si="23"/>
        <v>0</v>
      </c>
      <c r="AG133" s="17"/>
      <c r="AH133" s="17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7">
        <v>1791.07290628955</v>
      </c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8"/>
    </row>
    <row r="134" spans="1:205" ht="12.75" customHeight="1" x14ac:dyDescent="0.25">
      <c r="A134" s="38"/>
      <c r="B134" s="61" t="s">
        <v>236</v>
      </c>
      <c r="C134" s="62"/>
      <c r="D134" s="5" t="s">
        <v>237</v>
      </c>
      <c r="E134" s="35" t="s">
        <v>373</v>
      </c>
      <c r="F134" s="35"/>
      <c r="G134" s="35"/>
      <c r="H134" s="35"/>
      <c r="I134" s="35"/>
      <c r="J134" s="35"/>
      <c r="K134" s="35"/>
      <c r="L134" s="35" t="s">
        <v>373</v>
      </c>
      <c r="M134" s="35"/>
      <c r="N134" s="17"/>
      <c r="O134" s="26"/>
      <c r="P134" s="26" t="e">
        <f>VLOOKUP(MID(D134,1,4),Complexeprogrammas!A:C,3,FALSE)</f>
        <v>#N/A</v>
      </c>
      <c r="Q134" s="26"/>
      <c r="R134" s="35" t="s">
        <v>373</v>
      </c>
      <c r="S134" s="26"/>
      <c r="T134" s="26" t="e">
        <f>VLOOKUP(D134,Retribueerbaar!C:E,3,FALSE)</f>
        <v>#N/A</v>
      </c>
      <c r="U134" s="26"/>
      <c r="V134" s="26"/>
      <c r="W134" s="26"/>
      <c r="X134" s="26"/>
      <c r="Y134" s="26" t="e">
        <f>VLOOKUP($D134,'Aantal per systeem'!$C$5:$F$200,2,FALSE)</f>
        <v>#N/A</v>
      </c>
      <c r="Z134" s="26" t="e">
        <f>VLOOKUP($D134,'Aantal per systeem'!$C$5:$F$200,3,FALSE)</f>
        <v>#N/A</v>
      </c>
      <c r="AA134" s="26" t="e">
        <f>VLOOKUP($D134,'Aantal per systeem'!$C$5:$F$200,4,FALSE)</f>
        <v>#N/A</v>
      </c>
      <c r="AB134" s="26"/>
      <c r="AC134" s="26"/>
      <c r="AD134" s="25">
        <f t="shared" si="18"/>
        <v>36.3645989304813</v>
      </c>
      <c r="AE134" s="25">
        <f t="shared" si="19"/>
        <v>2229.0038406179929</v>
      </c>
      <c r="AF134" s="25">
        <f t="shared" si="20"/>
        <v>106</v>
      </c>
      <c r="AG134" s="17"/>
      <c r="AH134" s="17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7">
        <v>18.3645989304813</v>
      </c>
      <c r="BL134" s="6"/>
      <c r="BM134" s="6"/>
      <c r="BN134" s="6"/>
      <c r="BO134" s="6"/>
      <c r="BP134" s="6"/>
      <c r="BQ134" s="6"/>
      <c r="BR134" s="6"/>
      <c r="BS134" s="7">
        <v>12.5</v>
      </c>
      <c r="BT134" s="7">
        <v>5.5</v>
      </c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7">
        <v>14</v>
      </c>
      <c r="CU134" s="7">
        <v>216.5</v>
      </c>
      <c r="CV134" s="7">
        <v>4807.25</v>
      </c>
      <c r="CW134" s="7">
        <v>17</v>
      </c>
      <c r="CX134" s="7">
        <v>83.75</v>
      </c>
      <c r="CY134" s="6"/>
      <c r="CZ134" s="6"/>
      <c r="DA134" s="7">
        <v>104</v>
      </c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7">
        <v>843.93241204656397</v>
      </c>
      <c r="EJ134" s="6"/>
      <c r="EK134" s="6"/>
      <c r="EL134" s="7">
        <v>414.32142857142901</v>
      </c>
      <c r="EM134" s="7">
        <v>5</v>
      </c>
      <c r="EN134" s="6"/>
      <c r="EO134" s="7">
        <v>761</v>
      </c>
      <c r="EP134" s="6"/>
      <c r="EQ134" s="6"/>
      <c r="ER134" s="6"/>
      <c r="ES134" s="7">
        <v>13.75</v>
      </c>
      <c r="ET134" s="7">
        <v>92</v>
      </c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7">
        <v>11.5</v>
      </c>
      <c r="GO134" s="7">
        <v>43.5</v>
      </c>
      <c r="GP134" s="6"/>
      <c r="GQ134" s="6"/>
      <c r="GR134" s="6"/>
      <c r="GS134" s="6"/>
      <c r="GT134" s="6"/>
      <c r="GU134" s="6"/>
      <c r="GV134" s="7">
        <v>51</v>
      </c>
      <c r="GW134" s="8"/>
    </row>
    <row r="135" spans="1:205" ht="12.75" customHeight="1" x14ac:dyDescent="0.25">
      <c r="A135" s="38"/>
      <c r="B135" s="61" t="s">
        <v>236</v>
      </c>
      <c r="C135" s="62"/>
      <c r="D135" s="5" t="s">
        <v>238</v>
      </c>
      <c r="E135" s="35" t="s">
        <v>373</v>
      </c>
      <c r="F135" s="35"/>
      <c r="G135" s="35"/>
      <c r="H135" s="35"/>
      <c r="I135" s="35"/>
      <c r="J135" s="35"/>
      <c r="K135" s="35"/>
      <c r="L135" s="35" t="s">
        <v>373</v>
      </c>
      <c r="M135" s="35"/>
      <c r="N135" s="17"/>
      <c r="O135" s="26"/>
      <c r="P135" s="26" t="e">
        <f>VLOOKUP(MID(D135,1,4),Complexeprogrammas!A:C,3,FALSE)</f>
        <v>#N/A</v>
      </c>
      <c r="Q135" s="26"/>
      <c r="R135" s="35" t="s">
        <v>373</v>
      </c>
      <c r="S135" s="26"/>
      <c r="T135" s="26" t="e">
        <f>VLOOKUP(D135,Retribueerbaar!C:E,3,FALSE)</f>
        <v>#N/A</v>
      </c>
      <c r="U135" s="26"/>
      <c r="V135" s="26"/>
      <c r="W135" s="26"/>
      <c r="X135" s="26"/>
      <c r="Y135" s="26" t="e">
        <f>VLOOKUP($D135,'Aantal per systeem'!$C$5:$F$200,2,FALSE)</f>
        <v>#N/A</v>
      </c>
      <c r="Z135" s="26" t="e">
        <f>VLOOKUP($D135,'Aantal per systeem'!$C$5:$F$200,3,FALSE)</f>
        <v>#N/A</v>
      </c>
      <c r="AA135" s="26" t="e">
        <f>VLOOKUP($D135,'Aantal per systeem'!$C$5:$F$200,4,FALSE)</f>
        <v>#N/A</v>
      </c>
      <c r="AB135" s="26"/>
      <c r="AC135" s="26"/>
      <c r="AD135" s="25">
        <f t="shared" si="18"/>
        <v>0</v>
      </c>
      <c r="AE135" s="25">
        <f t="shared" si="19"/>
        <v>2008.5</v>
      </c>
      <c r="AF135" s="25">
        <f t="shared" si="20"/>
        <v>12.33646616541354</v>
      </c>
      <c r="AG135" s="17"/>
      <c r="AH135" s="17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7">
        <v>0.75</v>
      </c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7">
        <v>10.75</v>
      </c>
      <c r="CV135" s="7">
        <v>339.75</v>
      </c>
      <c r="CW135" s="7">
        <v>113.5</v>
      </c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7">
        <v>3</v>
      </c>
      <c r="EC135" s="6"/>
      <c r="ED135" s="6"/>
      <c r="EE135" s="6"/>
      <c r="EF135" s="6"/>
      <c r="EG135" s="7">
        <v>0.5</v>
      </c>
      <c r="EH135" s="6"/>
      <c r="EI135" s="7">
        <v>10.5</v>
      </c>
      <c r="EJ135" s="6"/>
      <c r="EK135" s="6"/>
      <c r="EL135" s="7">
        <v>1623.5</v>
      </c>
      <c r="EM135" s="7">
        <v>137.5</v>
      </c>
      <c r="EN135" s="6"/>
      <c r="EO135" s="7">
        <v>120</v>
      </c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7">
        <v>3.75</v>
      </c>
      <c r="FF135" s="6"/>
      <c r="FG135" s="6"/>
      <c r="FH135" s="6"/>
      <c r="FI135" s="6"/>
      <c r="FJ135" s="6"/>
      <c r="FK135" s="7">
        <v>1.4285714285714299</v>
      </c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7">
        <v>7.1578947368421098</v>
      </c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8"/>
    </row>
    <row r="136" spans="1:205" ht="12.75" customHeight="1" x14ac:dyDescent="0.25">
      <c r="A136" s="38"/>
      <c r="B136" s="61" t="s">
        <v>236</v>
      </c>
      <c r="C136" s="62"/>
      <c r="D136" s="5" t="s">
        <v>239</v>
      </c>
      <c r="E136" s="35" t="s">
        <v>373</v>
      </c>
      <c r="F136" s="35"/>
      <c r="G136" s="35"/>
      <c r="H136" s="35"/>
      <c r="I136" s="35"/>
      <c r="J136" s="35"/>
      <c r="K136" s="35"/>
      <c r="L136" s="35" t="s">
        <v>373</v>
      </c>
      <c r="M136" s="35"/>
      <c r="N136" s="17"/>
      <c r="O136" s="26"/>
      <c r="P136" s="26">
        <f>VLOOKUP(MID(D136,1,4),Complexeprogrammas!A:C,3,FALSE)</f>
        <v>1</v>
      </c>
      <c r="Q136" s="26"/>
      <c r="R136" s="35" t="s">
        <v>373</v>
      </c>
      <c r="S136" s="26"/>
      <c r="T136" s="26" t="e">
        <f>VLOOKUP(D136,Retribueerbaar!C:E,3,FALSE)</f>
        <v>#N/A</v>
      </c>
      <c r="U136" s="26"/>
      <c r="V136" s="26"/>
      <c r="W136" s="26"/>
      <c r="X136" s="26"/>
      <c r="Y136" s="26">
        <f>VLOOKUP($D136,'Aantal per systeem'!$C$5:$F$200,2,FALSE)</f>
        <v>13</v>
      </c>
      <c r="Z136" s="26">
        <f>VLOOKUP($D136,'Aantal per systeem'!$C$5:$F$200,3,FALSE)</f>
        <v>0</v>
      </c>
      <c r="AA136" s="26">
        <f>VLOOKUP($D136,'Aantal per systeem'!$C$5:$F$200,4,FALSE)</f>
        <v>502</v>
      </c>
      <c r="AB136" s="26"/>
      <c r="AC136" s="26"/>
      <c r="AD136" s="25">
        <f t="shared" si="18"/>
        <v>52.4</v>
      </c>
      <c r="AE136" s="25">
        <f t="shared" si="19"/>
        <v>10454.503470347545</v>
      </c>
      <c r="AF136" s="25">
        <f t="shared" si="20"/>
        <v>2.3703703703703698</v>
      </c>
      <c r="AG136" s="17"/>
      <c r="AH136" s="17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7">
        <v>52.4</v>
      </c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7">
        <v>3</v>
      </c>
      <c r="CL136" s="6"/>
      <c r="CM136" s="6"/>
      <c r="CN136" s="6"/>
      <c r="CO136" s="6"/>
      <c r="CP136" s="6"/>
      <c r="CQ136" s="6"/>
      <c r="CR136" s="6"/>
      <c r="CS136" s="6"/>
      <c r="CT136" s="6"/>
      <c r="CU136" s="7">
        <v>18.5</v>
      </c>
      <c r="CV136" s="7">
        <v>140.6875</v>
      </c>
      <c r="CW136" s="7">
        <v>5.3250000000000002</v>
      </c>
      <c r="CX136" s="7">
        <v>874.1</v>
      </c>
      <c r="CY136" s="6"/>
      <c r="CZ136" s="7">
        <v>175.01853408029899</v>
      </c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7">
        <v>123</v>
      </c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7">
        <v>702.03864265859102</v>
      </c>
      <c r="EI136" s="7">
        <v>2085.8505263495899</v>
      </c>
      <c r="EJ136" s="6"/>
      <c r="EK136" s="6"/>
      <c r="EL136" s="7">
        <v>3638.6271763177001</v>
      </c>
      <c r="EM136" s="7">
        <v>1922.0144943027101</v>
      </c>
      <c r="EN136" s="7">
        <v>178.5</v>
      </c>
      <c r="EO136" s="7">
        <v>750.02909663865501</v>
      </c>
      <c r="EP136" s="6"/>
      <c r="EQ136" s="6"/>
      <c r="ER136" s="6"/>
      <c r="ES136" s="7">
        <v>575.75</v>
      </c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7">
        <v>2.3703703703703698</v>
      </c>
      <c r="GR136" s="6"/>
      <c r="GS136" s="6"/>
      <c r="GT136" s="6"/>
      <c r="GU136" s="6"/>
      <c r="GV136" s="6"/>
      <c r="GW136" s="8"/>
    </row>
    <row r="137" spans="1:205" ht="12.75" customHeight="1" x14ac:dyDescent="0.25">
      <c r="A137" s="38"/>
      <c r="B137" s="61" t="s">
        <v>236</v>
      </c>
      <c r="C137" s="62"/>
      <c r="D137" s="5" t="s">
        <v>240</v>
      </c>
      <c r="E137" s="35" t="s">
        <v>373</v>
      </c>
      <c r="F137" s="35"/>
      <c r="G137" s="35"/>
      <c r="H137" s="35"/>
      <c r="I137" s="35"/>
      <c r="J137" s="35"/>
      <c r="K137" s="35"/>
      <c r="L137" s="35" t="s">
        <v>373</v>
      </c>
      <c r="M137" s="35"/>
      <c r="N137" s="17"/>
      <c r="O137" s="26"/>
      <c r="P137" s="26" t="e">
        <f>VLOOKUP(MID(D137,1,4),Complexeprogrammas!A:C,3,FALSE)</f>
        <v>#N/A</v>
      </c>
      <c r="Q137" s="26"/>
      <c r="R137" s="35" t="s">
        <v>373</v>
      </c>
      <c r="S137" s="26"/>
      <c r="T137" s="26">
        <f>VLOOKUP(D137,Retribueerbaar!C:E,3,FALSE)</f>
        <v>5840.17608352768</v>
      </c>
      <c r="U137" s="26"/>
      <c r="V137" s="26"/>
      <c r="W137" s="26"/>
      <c r="X137" s="26"/>
      <c r="Y137" s="26" t="e">
        <f>VLOOKUP($D137,'Aantal per systeem'!$C$5:$F$200,2,FALSE)</f>
        <v>#N/A</v>
      </c>
      <c r="Z137" s="26" t="e">
        <f>VLOOKUP($D137,'Aantal per systeem'!$C$5:$F$200,3,FALSE)</f>
        <v>#N/A</v>
      </c>
      <c r="AA137" s="26" t="e">
        <f>VLOOKUP($D137,'Aantal per systeem'!$C$5:$F$200,4,FALSE)</f>
        <v>#N/A</v>
      </c>
      <c r="AB137" s="26"/>
      <c r="AC137" s="26"/>
      <c r="AD137" s="25">
        <f t="shared" si="18"/>
        <v>150.91685676392601</v>
      </c>
      <c r="AE137" s="25">
        <f t="shared" si="19"/>
        <v>5082.9078599478817</v>
      </c>
      <c r="AF137" s="25">
        <f t="shared" si="20"/>
        <v>0</v>
      </c>
      <c r="AG137" s="17"/>
      <c r="AH137" s="17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7">
        <v>150.91685676392601</v>
      </c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7">
        <v>81.538866815869099</v>
      </c>
      <c r="CN137" s="6"/>
      <c r="CO137" s="6"/>
      <c r="CP137" s="6"/>
      <c r="CQ137" s="6"/>
      <c r="CR137" s="6"/>
      <c r="CS137" s="6"/>
      <c r="CT137" s="6"/>
      <c r="CU137" s="6"/>
      <c r="CV137" s="7">
        <v>155.0625</v>
      </c>
      <c r="CW137" s="7">
        <v>6.1749999999999998</v>
      </c>
      <c r="CX137" s="7">
        <v>473.9</v>
      </c>
      <c r="CY137" s="6"/>
      <c r="CZ137" s="7">
        <v>131.13361344537799</v>
      </c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7">
        <v>744.32920268840496</v>
      </c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7">
        <v>613.22449893503904</v>
      </c>
      <c r="EJ137" s="6"/>
      <c r="EK137" s="6"/>
      <c r="EL137" s="7">
        <v>1993.4185284211501</v>
      </c>
      <c r="EM137" s="7">
        <v>1099.7770164579099</v>
      </c>
      <c r="EN137" s="6"/>
      <c r="EO137" s="7">
        <v>20.95</v>
      </c>
      <c r="EP137" s="6"/>
      <c r="EQ137" s="6"/>
      <c r="ER137" s="6"/>
      <c r="ES137" s="7">
        <v>369.75</v>
      </c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8"/>
    </row>
    <row r="138" spans="1:205" ht="12.75" customHeight="1" x14ac:dyDescent="0.25">
      <c r="A138" s="38"/>
      <c r="B138" s="61" t="s">
        <v>236</v>
      </c>
      <c r="C138" s="62"/>
      <c r="D138" s="5" t="s">
        <v>241</v>
      </c>
      <c r="E138" s="35" t="s">
        <v>373</v>
      </c>
      <c r="F138" s="35"/>
      <c r="G138" s="35"/>
      <c r="H138" s="35"/>
      <c r="I138" s="35"/>
      <c r="J138" s="35"/>
      <c r="K138" s="35"/>
      <c r="L138" s="35" t="s">
        <v>373</v>
      </c>
      <c r="M138" s="35"/>
      <c r="N138" s="17"/>
      <c r="O138" s="26"/>
      <c r="P138" s="26" t="e">
        <f>VLOOKUP(MID(D138,1,4),Complexeprogrammas!A:C,3,FALSE)</f>
        <v>#N/A</v>
      </c>
      <c r="Q138" s="26"/>
      <c r="R138" s="35" t="s">
        <v>373</v>
      </c>
      <c r="S138" s="26"/>
      <c r="T138" s="26" t="e">
        <f>VLOOKUP(D138,Retribueerbaar!C:E,3,FALSE)</f>
        <v>#N/A</v>
      </c>
      <c r="U138" s="26"/>
      <c r="V138" s="26"/>
      <c r="W138" s="26"/>
      <c r="X138" s="26"/>
      <c r="Y138" s="26" t="e">
        <f>VLOOKUP($D138,'Aantal per systeem'!$C$5:$F$200,2,FALSE)</f>
        <v>#N/A</v>
      </c>
      <c r="Z138" s="26" t="e">
        <f>VLOOKUP($D138,'Aantal per systeem'!$C$5:$F$200,3,FALSE)</f>
        <v>#N/A</v>
      </c>
      <c r="AA138" s="26" t="e">
        <f>VLOOKUP($D138,'Aantal per systeem'!$C$5:$F$200,4,FALSE)</f>
        <v>#N/A</v>
      </c>
      <c r="AB138" s="26"/>
      <c r="AC138" s="26"/>
      <c r="AD138" s="25">
        <f t="shared" si="18"/>
        <v>26.480392156862699</v>
      </c>
      <c r="AE138" s="25">
        <f t="shared" si="19"/>
        <v>11333.16124768971</v>
      </c>
      <c r="AF138" s="25">
        <f t="shared" si="20"/>
        <v>0</v>
      </c>
      <c r="AG138" s="17"/>
      <c r="AH138" s="17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7">
        <v>26.480392156862699</v>
      </c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7">
        <v>153.434297474391</v>
      </c>
      <c r="CN138" s="6"/>
      <c r="CO138" s="6"/>
      <c r="CP138" s="7">
        <v>20</v>
      </c>
      <c r="CQ138" s="6"/>
      <c r="CR138" s="6"/>
      <c r="CS138" s="6"/>
      <c r="CT138" s="7">
        <v>325</v>
      </c>
      <c r="CU138" s="6"/>
      <c r="CV138" s="6"/>
      <c r="CW138" s="6"/>
      <c r="CX138" s="7">
        <v>10905.25</v>
      </c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7">
        <v>103.642822455322</v>
      </c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7">
        <v>28.75</v>
      </c>
      <c r="DX138" s="6"/>
      <c r="DY138" s="6"/>
      <c r="DZ138" s="6"/>
      <c r="EA138" s="6"/>
      <c r="EB138" s="6"/>
      <c r="EC138" s="7">
        <v>37</v>
      </c>
      <c r="ED138" s="6"/>
      <c r="EE138" s="6"/>
      <c r="EF138" s="6"/>
      <c r="EG138" s="6"/>
      <c r="EH138" s="6"/>
      <c r="EI138" s="7">
        <v>47.518425234387401</v>
      </c>
      <c r="EJ138" s="6"/>
      <c r="EK138" s="6"/>
      <c r="EL138" s="7">
        <v>47.5</v>
      </c>
      <c r="EM138" s="7">
        <v>163.5</v>
      </c>
      <c r="EN138" s="6"/>
      <c r="EO138" s="6"/>
      <c r="EP138" s="6"/>
      <c r="EQ138" s="6"/>
      <c r="ER138" s="6"/>
      <c r="ES138" s="7">
        <v>643.25</v>
      </c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8"/>
    </row>
    <row r="139" spans="1:205" ht="12.75" customHeight="1" x14ac:dyDescent="0.25">
      <c r="A139" s="38"/>
      <c r="B139" s="61" t="s">
        <v>236</v>
      </c>
      <c r="C139" s="62"/>
      <c r="D139" s="5" t="s">
        <v>242</v>
      </c>
      <c r="E139" s="35" t="s">
        <v>373</v>
      </c>
      <c r="F139" s="35"/>
      <c r="G139" s="35"/>
      <c r="H139" s="35"/>
      <c r="I139" s="35"/>
      <c r="J139" s="35"/>
      <c r="K139" s="35"/>
      <c r="L139" s="35" t="s">
        <v>373</v>
      </c>
      <c r="M139" s="35"/>
      <c r="N139" s="17"/>
      <c r="O139" s="26"/>
      <c r="P139" s="26" t="e">
        <f>VLOOKUP(MID(D139,1,4),Complexeprogrammas!A:C,3,FALSE)</f>
        <v>#N/A</v>
      </c>
      <c r="Q139" s="26"/>
      <c r="R139" s="35" t="s">
        <v>373</v>
      </c>
      <c r="S139" s="26"/>
      <c r="T139" s="26" t="e">
        <f>VLOOKUP(D139,Retribueerbaar!C:E,3,FALSE)</f>
        <v>#N/A</v>
      </c>
      <c r="U139" s="26"/>
      <c r="V139" s="26"/>
      <c r="W139" s="26"/>
      <c r="X139" s="26"/>
      <c r="Y139" s="26" t="e">
        <f>VLOOKUP($D139,'Aantal per systeem'!$C$5:$F$200,2,FALSE)</f>
        <v>#N/A</v>
      </c>
      <c r="Z139" s="26" t="e">
        <f>VLOOKUP($D139,'Aantal per systeem'!$C$5:$F$200,3,FALSE)</f>
        <v>#N/A</v>
      </c>
      <c r="AA139" s="26" t="e">
        <f>VLOOKUP($D139,'Aantal per systeem'!$C$5:$F$200,4,FALSE)</f>
        <v>#N/A</v>
      </c>
      <c r="AB139" s="26"/>
      <c r="AC139" s="26"/>
      <c r="AD139" s="25">
        <f t="shared" si="18"/>
        <v>229.38839324094201</v>
      </c>
      <c r="AE139" s="25">
        <f t="shared" si="19"/>
        <v>12791.78540154144</v>
      </c>
      <c r="AF139" s="25">
        <f t="shared" si="20"/>
        <v>0</v>
      </c>
      <c r="AG139" s="17"/>
      <c r="AH139" s="17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7">
        <v>229.38839324094201</v>
      </c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7">
        <v>7.25</v>
      </c>
      <c r="CV139" s="7">
        <v>18</v>
      </c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7">
        <v>942.75</v>
      </c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7">
        <v>8.5</v>
      </c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7">
        <v>2577.3354024847099</v>
      </c>
      <c r="EJ139" s="6"/>
      <c r="EK139" s="6"/>
      <c r="EL139" s="7">
        <v>4523.3192966052602</v>
      </c>
      <c r="EM139" s="7">
        <v>4737.8807024514699</v>
      </c>
      <c r="EN139" s="6"/>
      <c r="EO139" s="7">
        <v>2</v>
      </c>
      <c r="EP139" s="6"/>
      <c r="EQ139" s="6"/>
      <c r="ER139" s="6"/>
      <c r="ES139" s="7">
        <v>173.5</v>
      </c>
      <c r="ET139" s="7">
        <v>193</v>
      </c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8"/>
    </row>
    <row r="140" spans="1:205" ht="12.75" customHeight="1" x14ac:dyDescent="0.25">
      <c r="A140" s="38"/>
      <c r="B140" s="61" t="s">
        <v>236</v>
      </c>
      <c r="C140" s="62"/>
      <c r="D140" s="5" t="s">
        <v>243</v>
      </c>
      <c r="E140" s="35" t="s">
        <v>373</v>
      </c>
      <c r="F140" s="35"/>
      <c r="G140" s="35"/>
      <c r="H140" s="35"/>
      <c r="I140" s="35"/>
      <c r="J140" s="35"/>
      <c r="K140" s="35"/>
      <c r="L140" s="35" t="s">
        <v>373</v>
      </c>
      <c r="M140" s="35"/>
      <c r="N140" s="17"/>
      <c r="O140" s="26"/>
      <c r="P140" s="26" t="e">
        <f>VLOOKUP(MID(D140,1,4),Complexeprogrammas!A:C,3,FALSE)</f>
        <v>#N/A</v>
      </c>
      <c r="Q140" s="26"/>
      <c r="R140" s="35" t="s">
        <v>373</v>
      </c>
      <c r="S140" s="26"/>
      <c r="T140" s="26" t="e">
        <f>VLOOKUP(D140,Retribueerbaar!C:E,3,FALSE)</f>
        <v>#N/A</v>
      </c>
      <c r="U140" s="26"/>
      <c r="V140" s="26"/>
      <c r="W140" s="26"/>
      <c r="X140" s="26"/>
      <c r="Y140" s="26" t="e">
        <f>VLOOKUP($D140,'Aantal per systeem'!$C$5:$F$200,2,FALSE)</f>
        <v>#N/A</v>
      </c>
      <c r="Z140" s="26" t="e">
        <f>VLOOKUP($D140,'Aantal per systeem'!$C$5:$F$200,3,FALSE)</f>
        <v>#N/A</v>
      </c>
      <c r="AA140" s="26" t="e">
        <f>VLOOKUP($D140,'Aantal per systeem'!$C$5:$F$200,4,FALSE)</f>
        <v>#N/A</v>
      </c>
      <c r="AB140" s="26"/>
      <c r="AC140" s="26"/>
      <c r="AD140" s="25">
        <f t="shared" si="18"/>
        <v>0</v>
      </c>
      <c r="AE140" s="25">
        <f t="shared" si="19"/>
        <v>2229.6254448334289</v>
      </c>
      <c r="AF140" s="25">
        <f t="shared" si="20"/>
        <v>0</v>
      </c>
      <c r="AG140" s="17"/>
      <c r="AH140" s="17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7">
        <v>64</v>
      </c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7">
        <v>813.45353146188995</v>
      </c>
      <c r="EJ140" s="6"/>
      <c r="EK140" s="6"/>
      <c r="EL140" s="7">
        <v>949.38483038700394</v>
      </c>
      <c r="EM140" s="7">
        <v>402.787082984535</v>
      </c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8"/>
    </row>
    <row r="141" spans="1:205" ht="12.75" customHeight="1" x14ac:dyDescent="0.25">
      <c r="A141" s="38"/>
      <c r="B141" s="61" t="s">
        <v>236</v>
      </c>
      <c r="C141" s="62"/>
      <c r="D141" s="5" t="s">
        <v>244</v>
      </c>
      <c r="E141" s="35" t="s">
        <v>373</v>
      </c>
      <c r="F141" s="35"/>
      <c r="G141" s="35"/>
      <c r="H141" s="35"/>
      <c r="I141" s="35"/>
      <c r="J141" s="35"/>
      <c r="K141" s="35"/>
      <c r="L141" s="35" t="s">
        <v>373</v>
      </c>
      <c r="M141" s="35"/>
      <c r="N141" s="17"/>
      <c r="O141" s="26"/>
      <c r="P141" s="26" t="e">
        <f>VLOOKUP(MID(D141,1,4),Complexeprogrammas!A:C,3,FALSE)</f>
        <v>#N/A</v>
      </c>
      <c r="Q141" s="26"/>
      <c r="R141" s="35" t="s">
        <v>373</v>
      </c>
      <c r="S141" s="26"/>
      <c r="T141" s="26">
        <f>VLOOKUP(D141,Retribueerbaar!C:E,3,FALSE)</f>
        <v>492</v>
      </c>
      <c r="U141" s="26"/>
      <c r="V141" s="26"/>
      <c r="W141" s="26"/>
      <c r="X141" s="26"/>
      <c r="Y141" s="26" t="e">
        <f>VLOOKUP($D141,'Aantal per systeem'!$C$5:$F$200,2,FALSE)</f>
        <v>#N/A</v>
      </c>
      <c r="Z141" s="26" t="e">
        <f>VLOOKUP($D141,'Aantal per systeem'!$C$5:$F$200,3,FALSE)</f>
        <v>#N/A</v>
      </c>
      <c r="AA141" s="26" t="e">
        <f>VLOOKUP($D141,'Aantal per systeem'!$C$5:$F$200,4,FALSE)</f>
        <v>#N/A</v>
      </c>
      <c r="AB141" s="26"/>
      <c r="AC141" s="26"/>
      <c r="AD141" s="25">
        <f t="shared" si="18"/>
        <v>0</v>
      </c>
      <c r="AE141" s="25">
        <f t="shared" si="19"/>
        <v>492</v>
      </c>
      <c r="AF141" s="25">
        <f t="shared" si="20"/>
        <v>0</v>
      </c>
      <c r="AG141" s="17"/>
      <c r="AH141" s="17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7">
        <v>492</v>
      </c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8"/>
    </row>
    <row r="142" spans="1:205" ht="12.75" customHeight="1" x14ac:dyDescent="0.25">
      <c r="A142" s="38"/>
      <c r="B142" s="61" t="s">
        <v>236</v>
      </c>
      <c r="C142" s="62"/>
      <c r="D142" s="5" t="s">
        <v>245</v>
      </c>
      <c r="E142" s="35"/>
      <c r="F142" s="35"/>
      <c r="G142" s="35"/>
      <c r="H142" s="35"/>
      <c r="I142" s="35"/>
      <c r="J142" s="35"/>
      <c r="K142" s="35"/>
      <c r="L142" s="35"/>
      <c r="M142" s="35" t="s">
        <v>373</v>
      </c>
      <c r="N142" s="17"/>
      <c r="O142" s="26"/>
      <c r="P142" s="26" t="e">
        <f>VLOOKUP(MID(D142,1,4),Complexeprogrammas!A:C,3,FALSE)</f>
        <v>#N/A</v>
      </c>
      <c r="Q142" s="26"/>
      <c r="R142" s="35"/>
      <c r="S142" s="26"/>
      <c r="T142" s="26" t="e">
        <f>VLOOKUP(D142,Retribueerbaar!C:E,3,FALSE)</f>
        <v>#N/A</v>
      </c>
      <c r="U142" s="26"/>
      <c r="V142" s="26"/>
      <c r="W142" s="26"/>
      <c r="X142" s="26"/>
      <c r="Y142" s="26" t="e">
        <f>VLOOKUP($D142,'Aantal per systeem'!$C$5:$F$200,2,FALSE)</f>
        <v>#N/A</v>
      </c>
      <c r="Z142" s="26" t="e">
        <f>VLOOKUP($D142,'Aantal per systeem'!$C$5:$F$200,3,FALSE)</f>
        <v>#N/A</v>
      </c>
      <c r="AA142" s="26" t="e">
        <f>VLOOKUP($D142,'Aantal per systeem'!$C$5:$F$200,4,FALSE)</f>
        <v>#N/A</v>
      </c>
      <c r="AB142" s="26"/>
      <c r="AC142" s="26"/>
      <c r="AD142" s="25">
        <f t="shared" si="18"/>
        <v>104.7</v>
      </c>
      <c r="AE142" s="25">
        <f t="shared" si="19"/>
        <v>3133.2884438696974</v>
      </c>
      <c r="AF142" s="25">
        <f t="shared" si="20"/>
        <v>0</v>
      </c>
      <c r="AG142" s="17"/>
      <c r="AH142" s="17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7">
        <v>104.7</v>
      </c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7">
        <v>8</v>
      </c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7">
        <v>25</v>
      </c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7">
        <v>1032.43276502551</v>
      </c>
      <c r="EJ142" s="6"/>
      <c r="EK142" s="6"/>
      <c r="EL142" s="7">
        <v>1157.3787720493599</v>
      </c>
      <c r="EM142" s="7">
        <v>907.176906794827</v>
      </c>
      <c r="EN142" s="7">
        <v>3.3</v>
      </c>
      <c r="EO142" s="6"/>
      <c r="EP142" s="6"/>
      <c r="EQ142" s="6"/>
      <c r="ER142" s="6"/>
      <c r="ES142" s="7">
        <v>6.25</v>
      </c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8"/>
    </row>
    <row r="143" spans="1:205" ht="12.75" customHeight="1" x14ac:dyDescent="0.25">
      <c r="A143" s="38"/>
      <c r="B143" s="61" t="s">
        <v>236</v>
      </c>
      <c r="C143" s="62"/>
      <c r="D143" s="5" t="s">
        <v>246</v>
      </c>
      <c r="E143" s="35" t="s">
        <v>373</v>
      </c>
      <c r="F143" s="35"/>
      <c r="G143" s="35"/>
      <c r="H143" s="35"/>
      <c r="I143" s="35"/>
      <c r="J143" s="35"/>
      <c r="K143" s="35"/>
      <c r="L143" s="35" t="s">
        <v>373</v>
      </c>
      <c r="M143" s="35"/>
      <c r="N143" s="17"/>
      <c r="O143" s="26"/>
      <c r="P143" s="26" t="e">
        <f>VLOOKUP(MID(D143,1,4),Complexeprogrammas!A:C,3,FALSE)</f>
        <v>#N/A</v>
      </c>
      <c r="Q143" s="26"/>
      <c r="R143" s="35" t="s">
        <v>373</v>
      </c>
      <c r="S143" s="26"/>
      <c r="T143" s="26" t="e">
        <f>VLOOKUP(D143,Retribueerbaar!C:E,3,FALSE)</f>
        <v>#N/A</v>
      </c>
      <c r="U143" s="26"/>
      <c r="V143" s="26"/>
      <c r="W143" s="26"/>
      <c r="X143" s="26"/>
      <c r="Y143" s="26" t="e">
        <f>VLOOKUP($D143,'Aantal per systeem'!$C$5:$F$200,2,FALSE)</f>
        <v>#N/A</v>
      </c>
      <c r="Z143" s="26" t="e">
        <f>VLOOKUP($D143,'Aantal per systeem'!$C$5:$F$200,3,FALSE)</f>
        <v>#N/A</v>
      </c>
      <c r="AA143" s="26" t="e">
        <f>VLOOKUP($D143,'Aantal per systeem'!$C$5:$F$200,4,FALSE)</f>
        <v>#N/A</v>
      </c>
      <c r="AB143" s="26"/>
      <c r="AC143" s="26"/>
      <c r="AD143" s="25">
        <f t="shared" si="18"/>
        <v>0</v>
      </c>
      <c r="AE143" s="25">
        <f t="shared" si="19"/>
        <v>1359.375</v>
      </c>
      <c r="AF143" s="25">
        <f t="shared" si="20"/>
        <v>0</v>
      </c>
      <c r="AG143" s="17"/>
      <c r="AH143" s="17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7">
        <v>11</v>
      </c>
      <c r="CU143" s="6"/>
      <c r="CV143" s="6"/>
      <c r="CW143" s="6"/>
      <c r="CX143" s="7">
        <v>1159.5</v>
      </c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7">
        <v>173.375</v>
      </c>
      <c r="EJ143" s="6"/>
      <c r="EK143" s="6"/>
      <c r="EL143" s="6"/>
      <c r="EM143" s="7">
        <v>26.5</v>
      </c>
      <c r="EN143" s="6"/>
      <c r="EO143" s="6"/>
      <c r="EP143" s="6"/>
      <c r="EQ143" s="6"/>
      <c r="ER143" s="6"/>
      <c r="ES143" s="7">
        <v>184</v>
      </c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8"/>
    </row>
    <row r="144" spans="1:205" ht="12.75" customHeight="1" x14ac:dyDescent="0.25">
      <c r="A144" s="38"/>
      <c r="B144" s="61" t="s">
        <v>247</v>
      </c>
      <c r="C144" s="62"/>
      <c r="D144" s="5" t="s">
        <v>248</v>
      </c>
      <c r="E144" s="35"/>
      <c r="F144" s="35"/>
      <c r="G144" s="35"/>
      <c r="H144" s="35"/>
      <c r="I144" s="35"/>
      <c r="J144" s="35"/>
      <c r="K144" s="35"/>
      <c r="L144" s="35"/>
      <c r="M144" s="35" t="s">
        <v>373</v>
      </c>
      <c r="N144" s="17"/>
      <c r="O144" s="26"/>
      <c r="P144" s="26" t="e">
        <f>VLOOKUP(MID(D144,1,4),Complexeprogrammas!A:C,3,FALSE)</f>
        <v>#N/A</v>
      </c>
      <c r="Q144" s="26"/>
      <c r="R144" s="35"/>
      <c r="S144" s="26"/>
      <c r="T144" s="26" t="e">
        <f>VLOOKUP(D144,Retribueerbaar!C:E,3,FALSE)</f>
        <v>#N/A</v>
      </c>
      <c r="U144" s="26"/>
      <c r="V144" s="26"/>
      <c r="W144" s="26"/>
      <c r="X144" s="26"/>
      <c r="Y144" s="26" t="e">
        <f>VLOOKUP($D144,'Aantal per systeem'!$C$5:$F$200,2,FALSE)</f>
        <v>#N/A</v>
      </c>
      <c r="Z144" s="26" t="e">
        <f>VLOOKUP($D144,'Aantal per systeem'!$C$5:$F$200,3,FALSE)</f>
        <v>#N/A</v>
      </c>
      <c r="AA144" s="26" t="e">
        <f>VLOOKUP($D144,'Aantal per systeem'!$C$5:$F$200,4,FALSE)</f>
        <v>#N/A</v>
      </c>
      <c r="AB144" s="26"/>
      <c r="AC144" s="26"/>
      <c r="AD144" s="25">
        <f t="shared" si="18"/>
        <v>22.321428571428569</v>
      </c>
      <c r="AE144" s="25">
        <f t="shared" si="19"/>
        <v>6150.4784651796072</v>
      </c>
      <c r="AF144" s="25">
        <f t="shared" si="20"/>
        <v>0</v>
      </c>
      <c r="AG144" s="17"/>
      <c r="AH144" s="17"/>
      <c r="AI144" s="6"/>
      <c r="AJ144" s="6"/>
      <c r="AK144" s="6"/>
      <c r="AL144" s="7">
        <v>51.5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7">
        <v>4.3214285714285703</v>
      </c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7">
        <v>8</v>
      </c>
      <c r="BR144" s="7">
        <v>10</v>
      </c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7">
        <v>9.5</v>
      </c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7">
        <v>15.6875</v>
      </c>
      <c r="CZ144" s="6"/>
      <c r="DA144" s="6"/>
      <c r="DB144" s="6"/>
      <c r="DC144" s="6"/>
      <c r="DD144" s="6"/>
      <c r="DE144" s="6"/>
      <c r="DF144" s="6"/>
      <c r="DG144" s="7">
        <v>4</v>
      </c>
      <c r="DH144" s="7">
        <v>2</v>
      </c>
      <c r="DI144" s="6"/>
      <c r="DJ144" s="6"/>
      <c r="DK144" s="6"/>
      <c r="DL144" s="7">
        <v>2.5</v>
      </c>
      <c r="DM144" s="6"/>
      <c r="DN144" s="6"/>
      <c r="DO144" s="6"/>
      <c r="DP144" s="6"/>
      <c r="DQ144" s="6"/>
      <c r="DR144" s="6"/>
      <c r="DS144" s="6"/>
      <c r="DT144" s="7">
        <v>7.5</v>
      </c>
      <c r="DU144" s="6"/>
      <c r="DV144" s="7">
        <v>46.665689223057598</v>
      </c>
      <c r="DW144" s="7">
        <v>94.219335969039705</v>
      </c>
      <c r="DX144" s="7">
        <v>16.5</v>
      </c>
      <c r="DY144" s="6"/>
      <c r="DZ144" s="7">
        <v>23.029411764705898</v>
      </c>
      <c r="EA144" s="6"/>
      <c r="EB144" s="7">
        <v>29.841614906832302</v>
      </c>
      <c r="EC144" s="7">
        <v>35.848205128205102</v>
      </c>
      <c r="ED144" s="6"/>
      <c r="EE144" s="6"/>
      <c r="EF144" s="6"/>
      <c r="EG144" s="6"/>
      <c r="EH144" s="6"/>
      <c r="EI144" s="7">
        <v>994.70770461603604</v>
      </c>
      <c r="EJ144" s="6"/>
      <c r="EK144" s="6"/>
      <c r="EL144" s="7">
        <v>2894.8442014207899</v>
      </c>
      <c r="EM144" s="7">
        <v>1983.13480215094</v>
      </c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8"/>
    </row>
    <row r="145" spans="1:205" ht="12.75" customHeight="1" x14ac:dyDescent="0.25">
      <c r="A145" s="38"/>
      <c r="B145" s="61" t="s">
        <v>247</v>
      </c>
      <c r="C145" s="62"/>
      <c r="D145" s="5" t="s">
        <v>249</v>
      </c>
      <c r="E145" s="35" t="s">
        <v>373</v>
      </c>
      <c r="F145" s="35"/>
      <c r="G145" s="35"/>
      <c r="H145" s="35"/>
      <c r="I145" s="35"/>
      <c r="J145" s="35"/>
      <c r="K145" s="35"/>
      <c r="L145" s="35"/>
      <c r="M145" s="35"/>
      <c r="N145" s="17"/>
      <c r="O145" s="26"/>
      <c r="P145" s="26" t="e">
        <f>VLOOKUP(MID(D145,1,4),Complexeprogrammas!A:C,3,FALSE)</f>
        <v>#N/A</v>
      </c>
      <c r="Q145" s="26"/>
      <c r="R145" s="35"/>
      <c r="S145" s="26"/>
      <c r="T145" s="26" t="e">
        <f>VLOOKUP(D145,Retribueerbaar!C:E,3,FALSE)</f>
        <v>#N/A</v>
      </c>
      <c r="U145" s="26"/>
      <c r="V145" s="26"/>
      <c r="W145" s="26"/>
      <c r="X145" s="26"/>
      <c r="Y145" s="26" t="e">
        <f>VLOOKUP($D145,'Aantal per systeem'!$C$5:$F$200,2,FALSE)</f>
        <v>#N/A</v>
      </c>
      <c r="Z145" s="26" t="e">
        <f>VLOOKUP($D145,'Aantal per systeem'!$C$5:$F$200,3,FALSE)</f>
        <v>#N/A</v>
      </c>
      <c r="AA145" s="26" t="e">
        <f>VLOOKUP($D145,'Aantal per systeem'!$C$5:$F$200,4,FALSE)</f>
        <v>#N/A</v>
      </c>
      <c r="AB145" s="26"/>
      <c r="AC145" s="26"/>
      <c r="AD145" s="25">
        <f t="shared" si="18"/>
        <v>0</v>
      </c>
      <c r="AE145" s="25">
        <f t="shared" si="19"/>
        <v>2.625</v>
      </c>
      <c r="AF145" s="25">
        <f t="shared" si="20"/>
        <v>0</v>
      </c>
      <c r="AG145" s="17"/>
      <c r="AH145" s="17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7">
        <v>2</v>
      </c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7">
        <v>2.625</v>
      </c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8"/>
    </row>
    <row r="146" spans="1:205" ht="12.75" customHeight="1" x14ac:dyDescent="0.25">
      <c r="A146" s="38"/>
      <c r="B146" s="61" t="s">
        <v>247</v>
      </c>
      <c r="C146" s="62"/>
      <c r="D146" s="5" t="s">
        <v>250</v>
      </c>
      <c r="E146" s="35" t="s">
        <v>373</v>
      </c>
      <c r="F146" s="35"/>
      <c r="G146" s="35"/>
      <c r="H146" s="35"/>
      <c r="I146" s="35"/>
      <c r="J146" s="35"/>
      <c r="K146" s="35"/>
      <c r="L146" s="35"/>
      <c r="M146" s="35"/>
      <c r="N146" s="17"/>
      <c r="O146" s="26"/>
      <c r="P146" s="26" t="e">
        <f>VLOOKUP(MID(D146,1,4),Complexeprogrammas!A:C,3,FALSE)</f>
        <v>#N/A</v>
      </c>
      <c r="Q146" s="26"/>
      <c r="R146" s="35"/>
      <c r="S146" s="26"/>
      <c r="T146" s="26">
        <f>VLOOKUP(D146,Retribueerbaar!C:E,3,FALSE)</f>
        <v>1074.5815018315</v>
      </c>
      <c r="U146" s="26"/>
      <c r="V146" s="26"/>
      <c r="W146" s="26"/>
      <c r="X146" s="26"/>
      <c r="Y146" s="26" t="e">
        <f>VLOOKUP($D146,'Aantal per systeem'!$C$5:$F$200,2,FALSE)</f>
        <v>#N/A</v>
      </c>
      <c r="Z146" s="26" t="e">
        <f>VLOOKUP($D146,'Aantal per systeem'!$C$5:$F$200,3,FALSE)</f>
        <v>#N/A</v>
      </c>
      <c r="AA146" s="26" t="e">
        <f>VLOOKUP($D146,'Aantal per systeem'!$C$5:$F$200,4,FALSE)</f>
        <v>#N/A</v>
      </c>
      <c r="AB146" s="26"/>
      <c r="AC146" s="26"/>
      <c r="AD146" s="25">
        <f t="shared" si="18"/>
        <v>0</v>
      </c>
      <c r="AE146" s="25">
        <f t="shared" si="19"/>
        <v>738.875</v>
      </c>
      <c r="AF146" s="25">
        <f t="shared" si="20"/>
        <v>8.7065018315018392</v>
      </c>
      <c r="AG146" s="17"/>
      <c r="AH146" s="17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7">
        <v>326</v>
      </c>
      <c r="CU146" s="6"/>
      <c r="CV146" s="7">
        <v>1</v>
      </c>
      <c r="CW146" s="6"/>
      <c r="CX146" s="7">
        <v>94</v>
      </c>
      <c r="CY146" s="6"/>
      <c r="CZ146" s="6"/>
      <c r="DA146" s="7">
        <v>254.25</v>
      </c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7">
        <v>193.625</v>
      </c>
      <c r="EJ146" s="6"/>
      <c r="EK146" s="6"/>
      <c r="EL146" s="7">
        <v>161</v>
      </c>
      <c r="EM146" s="7">
        <v>36</v>
      </c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7">
        <v>8.7065018315018392</v>
      </c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8"/>
    </row>
    <row r="147" spans="1:205" ht="12.75" customHeight="1" x14ac:dyDescent="0.25">
      <c r="A147" s="38"/>
      <c r="B147" s="61" t="s">
        <v>247</v>
      </c>
      <c r="C147" s="62"/>
      <c r="D147" s="5" t="s">
        <v>251</v>
      </c>
      <c r="E147" s="35" t="s">
        <v>373</v>
      </c>
      <c r="F147" s="35"/>
      <c r="G147" s="35"/>
      <c r="H147" s="35"/>
      <c r="I147" s="35"/>
      <c r="J147" s="35"/>
      <c r="K147" s="35"/>
      <c r="L147" s="35"/>
      <c r="M147" s="35"/>
      <c r="N147" s="17"/>
      <c r="O147" s="26"/>
      <c r="P147" s="26">
        <f>VLOOKUP(MID(D147,1,4),Complexeprogrammas!A:C,3,FALSE)</f>
        <v>1</v>
      </c>
      <c r="Q147" s="26"/>
      <c r="R147" s="35"/>
      <c r="S147" s="26"/>
      <c r="T147" s="26" t="e">
        <f>VLOOKUP(D147,Retribueerbaar!C:E,3,FALSE)</f>
        <v>#N/A</v>
      </c>
      <c r="U147" s="26"/>
      <c r="V147" s="26"/>
      <c r="W147" s="26"/>
      <c r="X147" s="26"/>
      <c r="Y147" s="26">
        <f>VLOOKUP($D147,'Aantal per systeem'!$C$5:$F$200,2,FALSE)</f>
        <v>1</v>
      </c>
      <c r="Z147" s="26">
        <f>VLOOKUP($D147,'Aantal per systeem'!$C$5:$F$200,3,FALSE)</f>
        <v>0</v>
      </c>
      <c r="AA147" s="26">
        <f>VLOOKUP($D147,'Aantal per systeem'!$C$5:$F$200,4,FALSE)</f>
        <v>665</v>
      </c>
      <c r="AB147" s="26"/>
      <c r="AC147" s="26"/>
      <c r="AD147" s="25">
        <f t="shared" si="18"/>
        <v>9</v>
      </c>
      <c r="AE147" s="25">
        <f t="shared" si="19"/>
        <v>14949.557674955133</v>
      </c>
      <c r="AF147" s="25">
        <f t="shared" si="20"/>
        <v>0</v>
      </c>
      <c r="AG147" s="17"/>
      <c r="AH147" s="17"/>
      <c r="AI147" s="6"/>
      <c r="AJ147" s="6"/>
      <c r="AK147" s="6"/>
      <c r="AL147" s="7">
        <v>37.25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7">
        <v>9</v>
      </c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7">
        <v>66.25</v>
      </c>
      <c r="CZ147" s="6"/>
      <c r="DA147" s="7">
        <v>49.678571428571402</v>
      </c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7">
        <v>27.5</v>
      </c>
      <c r="DX147" s="7">
        <v>14.5</v>
      </c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7">
        <v>5651.4883089219702</v>
      </c>
      <c r="EJ147" s="6"/>
      <c r="EK147" s="6"/>
      <c r="EL147" s="7">
        <v>3956.82929022597</v>
      </c>
      <c r="EM147" s="7">
        <v>5183.3115043786202</v>
      </c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8"/>
    </row>
    <row r="148" spans="1:205" ht="12.75" customHeight="1" x14ac:dyDescent="0.25">
      <c r="A148" s="38"/>
      <c r="B148" s="61" t="s">
        <v>247</v>
      </c>
      <c r="C148" s="62"/>
      <c r="D148" s="5" t="s">
        <v>252</v>
      </c>
      <c r="E148" s="35" t="s">
        <v>373</v>
      </c>
      <c r="F148" s="35"/>
      <c r="G148" s="35"/>
      <c r="H148" s="35"/>
      <c r="I148" s="35"/>
      <c r="J148" s="35"/>
      <c r="K148" s="35"/>
      <c r="L148" s="35"/>
      <c r="M148" s="35"/>
      <c r="N148" s="17"/>
      <c r="O148" s="26"/>
      <c r="P148" s="26">
        <f>VLOOKUP(MID(D148,1,4),Complexeprogrammas!A:C,3,FALSE)</f>
        <v>1</v>
      </c>
      <c r="Q148" s="26"/>
      <c r="R148" s="35"/>
      <c r="S148" s="26"/>
      <c r="T148" s="26" t="e">
        <f>VLOOKUP(D148,Retribueerbaar!C:E,3,FALSE)</f>
        <v>#N/A</v>
      </c>
      <c r="U148" s="26"/>
      <c r="V148" s="26"/>
      <c r="W148" s="26"/>
      <c r="X148" s="26"/>
      <c r="Y148" s="26">
        <f>VLOOKUP($D148,'Aantal per systeem'!$C$5:$F$200,2,FALSE)</f>
        <v>0</v>
      </c>
      <c r="Z148" s="26">
        <f>VLOOKUP($D148,'Aantal per systeem'!$C$5:$F$200,3,FALSE)</f>
        <v>0</v>
      </c>
      <c r="AA148" s="26">
        <f>VLOOKUP($D148,'Aantal per systeem'!$C$5:$F$200,4,FALSE)</f>
        <v>58</v>
      </c>
      <c r="AB148" s="26"/>
      <c r="AC148" s="26"/>
      <c r="AD148" s="25">
        <f t="shared" si="18"/>
        <v>0</v>
      </c>
      <c r="AE148" s="25">
        <f t="shared" si="19"/>
        <v>2033.5456499201018</v>
      </c>
      <c r="AF148" s="25">
        <f t="shared" si="20"/>
        <v>3.6638888888888901</v>
      </c>
      <c r="AG148" s="17"/>
      <c r="AH148" s="17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7">
        <v>2</v>
      </c>
      <c r="EI148" s="7">
        <v>61.9813895781638</v>
      </c>
      <c r="EJ148" s="6"/>
      <c r="EK148" s="6"/>
      <c r="EL148" s="7">
        <v>1372.0752345978001</v>
      </c>
      <c r="EM148" s="7">
        <v>597.48902574413796</v>
      </c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7">
        <v>3.6638888888888901</v>
      </c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8"/>
    </row>
    <row r="149" spans="1:205" ht="12.75" customHeight="1" x14ac:dyDescent="0.25">
      <c r="A149" s="38"/>
      <c r="B149" s="61" t="s">
        <v>247</v>
      </c>
      <c r="C149" s="62"/>
      <c r="D149" s="5" t="s">
        <v>253</v>
      </c>
      <c r="E149" s="35"/>
      <c r="F149" s="35"/>
      <c r="G149" s="35"/>
      <c r="H149" s="35"/>
      <c r="I149" s="35"/>
      <c r="J149" s="35" t="s">
        <v>373</v>
      </c>
      <c r="K149" s="35"/>
      <c r="L149" s="35"/>
      <c r="M149" s="35"/>
      <c r="N149" s="17"/>
      <c r="O149" s="26"/>
      <c r="P149" s="26">
        <f>VLOOKUP(MID(D149,1,4),Complexeprogrammas!A:C,3,FALSE)</f>
        <v>1</v>
      </c>
      <c r="Q149" s="26"/>
      <c r="R149" s="35"/>
      <c r="S149" s="26"/>
      <c r="T149" s="26" t="e">
        <f>VLOOKUP(D149,Retribueerbaar!C:E,3,FALSE)</f>
        <v>#N/A</v>
      </c>
      <c r="U149" s="26"/>
      <c r="V149" s="26"/>
      <c r="W149" s="26"/>
      <c r="X149" s="26"/>
      <c r="Y149" s="26">
        <f>VLOOKUP($D149,'Aantal per systeem'!$C$5:$F$200,2,FALSE)</f>
        <v>0</v>
      </c>
      <c r="Z149" s="26">
        <f>VLOOKUP($D149,'Aantal per systeem'!$C$5:$F$200,3,FALSE)</f>
        <v>0</v>
      </c>
      <c r="AA149" s="26">
        <f>VLOOKUP($D149,'Aantal per systeem'!$C$5:$F$200,4,FALSE)</f>
        <v>141</v>
      </c>
      <c r="AB149" s="26"/>
      <c r="AC149" s="26"/>
      <c r="AD149" s="25">
        <f t="shared" si="18"/>
        <v>489.7085561497326</v>
      </c>
      <c r="AE149" s="25">
        <f t="shared" si="19"/>
        <v>3854.5807478985662</v>
      </c>
      <c r="AF149" s="25">
        <f t="shared" si="20"/>
        <v>0</v>
      </c>
      <c r="AG149" s="17"/>
      <c r="AH149" s="17"/>
      <c r="AI149" s="6"/>
      <c r="AJ149" s="6"/>
      <c r="AK149" s="6"/>
      <c r="AL149" s="7">
        <v>1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7">
        <v>481</v>
      </c>
      <c r="AW149" s="6"/>
      <c r="AX149" s="6"/>
      <c r="AY149" s="7">
        <v>8.7085561497326101</v>
      </c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7">
        <v>7.5</v>
      </c>
      <c r="EI149" s="7">
        <v>1450.2102102326101</v>
      </c>
      <c r="EJ149" s="7">
        <v>1</v>
      </c>
      <c r="EK149" s="6"/>
      <c r="EL149" s="7">
        <v>800.98426508874604</v>
      </c>
      <c r="EM149" s="7">
        <v>1594.8862725772101</v>
      </c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8"/>
    </row>
    <row r="150" spans="1:205" ht="12.75" customHeight="1" x14ac:dyDescent="0.25">
      <c r="A150" s="38"/>
      <c r="B150" s="61" t="s">
        <v>247</v>
      </c>
      <c r="C150" s="62"/>
      <c r="D150" s="5" t="s">
        <v>254</v>
      </c>
      <c r="E150" s="35" t="s">
        <v>373</v>
      </c>
      <c r="F150" s="35"/>
      <c r="G150" s="35"/>
      <c r="H150" s="35"/>
      <c r="I150" s="35"/>
      <c r="J150" s="35"/>
      <c r="K150" s="35"/>
      <c r="L150" s="35"/>
      <c r="M150" s="35"/>
      <c r="N150" s="17"/>
      <c r="O150" s="26"/>
      <c r="P150" s="26">
        <f>VLOOKUP(MID(D150,1,4),Complexeprogrammas!A:C,3,FALSE)</f>
        <v>1</v>
      </c>
      <c r="Q150" s="26"/>
      <c r="R150" s="35"/>
      <c r="S150" s="26"/>
      <c r="T150" s="26" t="e">
        <f>VLOOKUP(D150,Retribueerbaar!C:E,3,FALSE)</f>
        <v>#N/A</v>
      </c>
      <c r="U150" s="26"/>
      <c r="V150" s="26"/>
      <c r="W150" s="26"/>
      <c r="X150" s="26"/>
      <c r="Y150" s="26">
        <f>VLOOKUP($D150,'Aantal per systeem'!$C$5:$F$200,2,FALSE)</f>
        <v>0</v>
      </c>
      <c r="Z150" s="26">
        <f>VLOOKUP($D150,'Aantal per systeem'!$C$5:$F$200,3,FALSE)</f>
        <v>0</v>
      </c>
      <c r="AA150" s="26">
        <f>VLOOKUP($D150,'Aantal per systeem'!$C$5:$F$200,4,FALSE)</f>
        <v>19</v>
      </c>
      <c r="AB150" s="26"/>
      <c r="AC150" s="26"/>
      <c r="AD150" s="25">
        <f t="shared" si="18"/>
        <v>0</v>
      </c>
      <c r="AE150" s="25">
        <f t="shared" si="19"/>
        <v>181.85928265868688</v>
      </c>
      <c r="AF150" s="25">
        <f t="shared" si="20"/>
        <v>0</v>
      </c>
      <c r="AG150" s="17"/>
      <c r="AH150" s="17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7">
        <v>44.6034482758621</v>
      </c>
      <c r="EJ150" s="6"/>
      <c r="EK150" s="6"/>
      <c r="EL150" s="7">
        <v>52.800785121741001</v>
      </c>
      <c r="EM150" s="7">
        <v>84.455049261083801</v>
      </c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8"/>
    </row>
    <row r="151" spans="1:205" ht="12.75" customHeight="1" x14ac:dyDescent="0.25">
      <c r="A151" s="38"/>
      <c r="B151" s="61" t="s">
        <v>247</v>
      </c>
      <c r="C151" s="62"/>
      <c r="D151" s="5" t="s">
        <v>255</v>
      </c>
      <c r="E151" s="35" t="s">
        <v>373</v>
      </c>
      <c r="F151" s="35"/>
      <c r="G151" s="35"/>
      <c r="H151" s="35"/>
      <c r="I151" s="35"/>
      <c r="J151" s="35"/>
      <c r="K151" s="35"/>
      <c r="L151" s="35"/>
      <c r="M151" s="35"/>
      <c r="N151" s="17"/>
      <c r="O151" s="26"/>
      <c r="P151" s="26" t="e">
        <f>VLOOKUP(MID(D151,1,4),Complexeprogrammas!A:C,3,FALSE)</f>
        <v>#N/A</v>
      </c>
      <c r="Q151" s="26"/>
      <c r="R151" s="35"/>
      <c r="S151" s="26"/>
      <c r="T151" s="26" t="e">
        <f>VLOOKUP(D151,Retribueerbaar!C:E,3,FALSE)</f>
        <v>#N/A</v>
      </c>
      <c r="U151" s="26"/>
      <c r="V151" s="26"/>
      <c r="W151" s="26"/>
      <c r="X151" s="26"/>
      <c r="Y151" s="26" t="e">
        <f>VLOOKUP($D151,'Aantal per systeem'!$C$5:$F$200,2,FALSE)</f>
        <v>#N/A</v>
      </c>
      <c r="Z151" s="26" t="e">
        <f>VLOOKUP($D151,'Aantal per systeem'!$C$5:$F$200,3,FALSE)</f>
        <v>#N/A</v>
      </c>
      <c r="AA151" s="26" t="e">
        <f>VLOOKUP($D151,'Aantal per systeem'!$C$5:$F$200,4,FALSE)</f>
        <v>#N/A</v>
      </c>
      <c r="AB151" s="26"/>
      <c r="AC151" s="26"/>
      <c r="AD151" s="25">
        <f t="shared" si="18"/>
        <v>0</v>
      </c>
      <c r="AE151" s="25">
        <f t="shared" si="19"/>
        <v>7744.1787406177664</v>
      </c>
      <c r="AF151" s="25">
        <f t="shared" si="20"/>
        <v>0</v>
      </c>
      <c r="AG151" s="17"/>
      <c r="AH151" s="17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7">
        <v>38.5</v>
      </c>
      <c r="CZ151" s="7">
        <v>22.185714285714301</v>
      </c>
      <c r="DA151" s="7">
        <v>6875.8214285714303</v>
      </c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7">
        <v>748.67159776062203</v>
      </c>
      <c r="EJ151" s="6"/>
      <c r="EK151" s="6"/>
      <c r="EL151" s="6"/>
      <c r="EM151" s="7">
        <v>59</v>
      </c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8"/>
    </row>
    <row r="152" spans="1:205" ht="12.75" customHeight="1" x14ac:dyDescent="0.25">
      <c r="A152" s="38"/>
      <c r="B152" s="61" t="s">
        <v>269</v>
      </c>
      <c r="C152" s="62"/>
      <c r="D152" s="5" t="s">
        <v>270</v>
      </c>
      <c r="E152" s="35" t="s">
        <v>373</v>
      </c>
      <c r="F152" s="35"/>
      <c r="G152" s="35"/>
      <c r="H152" s="35"/>
      <c r="I152" s="35"/>
      <c r="J152" s="35"/>
      <c r="K152" s="35"/>
      <c r="L152" s="35" t="s">
        <v>373</v>
      </c>
      <c r="M152" s="35"/>
      <c r="N152" s="17"/>
      <c r="O152" s="26"/>
      <c r="P152" s="26" t="e">
        <f>VLOOKUP(MID(D152,1,4),Complexeprogrammas!A:C,3,FALSE)</f>
        <v>#N/A</v>
      </c>
      <c r="Q152" s="26"/>
      <c r="R152" s="35" t="s">
        <v>373</v>
      </c>
      <c r="S152" s="26"/>
      <c r="T152" s="26">
        <f>VLOOKUP(D152,Retribueerbaar!C:E,3,FALSE)</f>
        <v>11262.1535956772</v>
      </c>
      <c r="U152" s="26"/>
      <c r="V152" s="26"/>
      <c r="W152" s="26"/>
      <c r="X152" s="26"/>
      <c r="Y152" s="26">
        <f>VLOOKUP($D152,'Aantal per systeem'!$C$5:$F$200,2,FALSE)</f>
        <v>0</v>
      </c>
      <c r="Z152" s="26">
        <f>VLOOKUP($D152,'Aantal per systeem'!$C$5:$F$200,3,FALSE)</f>
        <v>1790</v>
      </c>
      <c r="AA152" s="26">
        <f>VLOOKUP($D152,'Aantal per systeem'!$C$5:$F$200,4,FALSE)</f>
        <v>0</v>
      </c>
      <c r="AB152" s="26"/>
      <c r="AC152" s="26"/>
      <c r="AD152" s="25">
        <f t="shared" ref="AD152:AD158" si="24">SUM(AT152:CB152)</f>
        <v>0</v>
      </c>
      <c r="AE152" s="25">
        <f t="shared" ref="AE152:AE158" si="25">SUM(CW152:EO152)</f>
        <v>0</v>
      </c>
      <c r="AF152" s="25">
        <f t="shared" ref="AF152:AF158" si="26">SUM(EY152:GV152)</f>
        <v>11228.653595677226</v>
      </c>
      <c r="AG152" s="17"/>
      <c r="AH152" s="17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7">
        <v>33.5</v>
      </c>
      <c r="EX152" s="6"/>
      <c r="EY152" s="6"/>
      <c r="EZ152" s="6"/>
      <c r="FA152" s="6"/>
      <c r="FB152" s="6"/>
      <c r="FC152" s="6"/>
      <c r="FD152" s="6"/>
      <c r="FE152" s="6"/>
      <c r="FF152" s="7">
        <v>13.4196078431373</v>
      </c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7">
        <v>3.08</v>
      </c>
      <c r="FU152" s="6"/>
      <c r="FV152" s="6"/>
      <c r="FW152" s="7">
        <v>5.5476190476190403</v>
      </c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7">
        <v>5367.8529037919598</v>
      </c>
      <c r="GQ152" s="6"/>
      <c r="GR152" s="6"/>
      <c r="GS152" s="7">
        <v>5838.7534649945101</v>
      </c>
      <c r="GT152" s="6"/>
      <c r="GU152" s="6"/>
      <c r="GV152" s="6"/>
      <c r="GW152" s="8"/>
    </row>
    <row r="153" spans="1:205" ht="12.75" customHeight="1" x14ac:dyDescent="0.25">
      <c r="A153" s="38"/>
      <c r="B153" s="61" t="s">
        <v>269</v>
      </c>
      <c r="C153" s="62"/>
      <c r="D153" s="5" t="s">
        <v>271</v>
      </c>
      <c r="E153" s="35" t="s">
        <v>373</v>
      </c>
      <c r="F153" s="35"/>
      <c r="G153" s="35"/>
      <c r="H153" s="35"/>
      <c r="I153" s="35"/>
      <c r="J153" s="35"/>
      <c r="K153" s="35"/>
      <c r="L153" s="35" t="s">
        <v>373</v>
      </c>
      <c r="M153" s="35"/>
      <c r="N153" s="17"/>
      <c r="O153" s="26"/>
      <c r="P153" s="26" t="e">
        <f>VLOOKUP(MID(D153,1,4),Complexeprogrammas!A:C,3,FALSE)</f>
        <v>#N/A</v>
      </c>
      <c r="Q153" s="26"/>
      <c r="R153" s="35" t="s">
        <v>373</v>
      </c>
      <c r="S153" s="26"/>
      <c r="T153" s="26">
        <f>VLOOKUP(D153,Retribueerbaar!C:E,3,FALSE)</f>
        <v>106411.374222914</v>
      </c>
      <c r="U153" s="26"/>
      <c r="V153" s="26"/>
      <c r="W153" s="26"/>
      <c r="X153" s="26"/>
      <c r="Y153" s="26" t="e">
        <f>VLOOKUP($D153,'Aantal per systeem'!$C$5:$F$200,2,FALSE)</f>
        <v>#N/A</v>
      </c>
      <c r="Z153" s="26" t="e">
        <f>VLOOKUP($D153,'Aantal per systeem'!$C$5:$F$200,3,FALSE)</f>
        <v>#N/A</v>
      </c>
      <c r="AA153" s="26" t="e">
        <f>VLOOKUP($D153,'Aantal per systeem'!$C$5:$F$200,4,FALSE)</f>
        <v>#N/A</v>
      </c>
      <c r="AB153" s="26"/>
      <c r="AC153" s="26"/>
      <c r="AD153" s="25">
        <f t="shared" si="24"/>
        <v>718.93963245157238</v>
      </c>
      <c r="AE153" s="25">
        <f t="shared" si="25"/>
        <v>0</v>
      </c>
      <c r="AF153" s="25">
        <f t="shared" si="26"/>
        <v>102414.09880379008</v>
      </c>
      <c r="AG153" s="17"/>
      <c r="AH153" s="17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7">
        <v>711.53222504416499</v>
      </c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7">
        <v>7.4074074074074101</v>
      </c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7">
        <v>1215.7769631431499</v>
      </c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7">
        <v>2062.5588235294099</v>
      </c>
      <c r="ET153" s="6"/>
      <c r="EU153" s="6"/>
      <c r="EV153" s="6"/>
      <c r="EW153" s="6"/>
      <c r="EX153" s="6"/>
      <c r="EY153" s="6"/>
      <c r="EZ153" s="6"/>
      <c r="FA153" s="6"/>
      <c r="FB153" s="7">
        <v>112.47619047619</v>
      </c>
      <c r="FC153" s="6"/>
      <c r="FD153" s="6"/>
      <c r="FE153" s="6"/>
      <c r="FF153" s="7">
        <v>28.600325600325601</v>
      </c>
      <c r="FG153" s="6"/>
      <c r="FH153" s="6"/>
      <c r="FI153" s="6"/>
      <c r="FJ153" s="6"/>
      <c r="FK153" s="6"/>
      <c r="FL153" s="7">
        <v>12.5</v>
      </c>
      <c r="FM153" s="6"/>
      <c r="FN153" s="6"/>
      <c r="FO153" s="6"/>
      <c r="FP153" s="6"/>
      <c r="FQ153" s="6"/>
      <c r="FR153" s="6"/>
      <c r="FS153" s="7">
        <v>96.329431438127102</v>
      </c>
      <c r="FT153" s="7">
        <v>6.6785714285714297</v>
      </c>
      <c r="FU153" s="7">
        <v>63.217948717948701</v>
      </c>
      <c r="FV153" s="7">
        <v>31.9604978354979</v>
      </c>
      <c r="FW153" s="7">
        <v>26.9581418581419</v>
      </c>
      <c r="FX153" s="6"/>
      <c r="FY153" s="6"/>
      <c r="FZ153" s="7">
        <v>20.5</v>
      </c>
      <c r="GA153" s="6"/>
      <c r="GB153" s="6"/>
      <c r="GC153" s="6"/>
      <c r="GD153" s="7">
        <v>75.948401027077495</v>
      </c>
      <c r="GE153" s="6"/>
      <c r="GF153" s="6"/>
      <c r="GG153" s="6"/>
      <c r="GH153" s="6"/>
      <c r="GI153" s="6"/>
      <c r="GJ153" s="6"/>
      <c r="GK153" s="7">
        <v>159.38497340080301</v>
      </c>
      <c r="GL153" s="6"/>
      <c r="GM153" s="6"/>
      <c r="GN153" s="7">
        <v>29.595304547866199</v>
      </c>
      <c r="GO153" s="6"/>
      <c r="GP153" s="7">
        <v>30865.277910148299</v>
      </c>
      <c r="GQ153" s="7">
        <v>19314.7754255203</v>
      </c>
      <c r="GR153" s="7">
        <v>5122.6131727279198</v>
      </c>
      <c r="GS153" s="7">
        <v>226.16420255571899</v>
      </c>
      <c r="GT153" s="7">
        <v>46221.118306507298</v>
      </c>
      <c r="GU153" s="6"/>
      <c r="GV153" s="6"/>
      <c r="GW153" s="8"/>
    </row>
    <row r="154" spans="1:205" ht="12.75" customHeight="1" x14ac:dyDescent="0.25">
      <c r="A154" s="38"/>
      <c r="B154" s="61" t="s">
        <v>269</v>
      </c>
      <c r="C154" s="62"/>
      <c r="D154" s="5" t="s">
        <v>272</v>
      </c>
      <c r="E154" s="35" t="s">
        <v>373</v>
      </c>
      <c r="F154" s="35"/>
      <c r="G154" s="35"/>
      <c r="H154" s="35"/>
      <c r="I154" s="35"/>
      <c r="J154" s="35"/>
      <c r="K154" s="35"/>
      <c r="L154" s="35" t="s">
        <v>373</v>
      </c>
      <c r="M154" s="35"/>
      <c r="N154" s="17"/>
      <c r="O154" s="26"/>
      <c r="P154" s="26" t="e">
        <f>VLOOKUP(MID(D154,1,4),Complexeprogrammas!A:C,3,FALSE)</f>
        <v>#N/A</v>
      </c>
      <c r="Q154" s="26"/>
      <c r="R154" s="35" t="s">
        <v>373</v>
      </c>
      <c r="S154" s="26"/>
      <c r="T154" s="26">
        <f>VLOOKUP(D154,Retribueerbaar!C:E,3,FALSE)</f>
        <v>10794.934677990301</v>
      </c>
      <c r="U154" s="26"/>
      <c r="V154" s="26"/>
      <c r="W154" s="26"/>
      <c r="X154" s="26"/>
      <c r="Y154" s="26" t="e">
        <f>VLOOKUP($D154,'Aantal per systeem'!$C$5:$F$200,2,FALSE)</f>
        <v>#N/A</v>
      </c>
      <c r="Z154" s="26" t="e">
        <f>VLOOKUP($D154,'Aantal per systeem'!$C$5:$F$200,3,FALSE)</f>
        <v>#N/A</v>
      </c>
      <c r="AA154" s="26" t="e">
        <f>VLOOKUP($D154,'Aantal per systeem'!$C$5:$F$200,4,FALSE)</f>
        <v>#N/A</v>
      </c>
      <c r="AB154" s="26"/>
      <c r="AC154" s="26"/>
      <c r="AD154" s="25">
        <f t="shared" si="24"/>
        <v>0</v>
      </c>
      <c r="AE154" s="25">
        <f t="shared" si="25"/>
        <v>0</v>
      </c>
      <c r="AF154" s="25">
        <f t="shared" si="26"/>
        <v>10778.934677990255</v>
      </c>
      <c r="AG154" s="17"/>
      <c r="AH154" s="17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7">
        <v>16</v>
      </c>
      <c r="ET154" s="6"/>
      <c r="EU154" s="6"/>
      <c r="EV154" s="6"/>
      <c r="EW154" s="6"/>
      <c r="EX154" s="6"/>
      <c r="EY154" s="6"/>
      <c r="EZ154" s="6"/>
      <c r="FA154" s="6"/>
      <c r="FB154" s="7">
        <v>9972.5</v>
      </c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7">
        <v>2.9032258064516099</v>
      </c>
      <c r="GQ154" s="6"/>
      <c r="GR154" s="6"/>
      <c r="GS154" s="6"/>
      <c r="GT154" s="6"/>
      <c r="GU154" s="7">
        <v>803.53145218380405</v>
      </c>
      <c r="GV154" s="6"/>
      <c r="GW154" s="8"/>
    </row>
    <row r="155" spans="1:205" ht="12.75" customHeight="1" x14ac:dyDescent="0.25">
      <c r="A155" s="38"/>
      <c r="B155" s="61" t="s">
        <v>231</v>
      </c>
      <c r="C155" s="62"/>
      <c r="D155" s="5" t="s">
        <v>232</v>
      </c>
      <c r="E155" s="35"/>
      <c r="F155" s="35"/>
      <c r="G155" s="35"/>
      <c r="H155" s="35" t="s">
        <v>373</v>
      </c>
      <c r="I155" s="35"/>
      <c r="J155" s="35"/>
      <c r="K155" s="35"/>
      <c r="L155" s="35"/>
      <c r="M155" s="35"/>
      <c r="N155" s="17"/>
      <c r="O155" s="26"/>
      <c r="P155" s="26" t="e">
        <f>VLOOKUP(MID(D155,1,4),Complexeprogrammas!A:C,3,FALSE)</f>
        <v>#N/A</v>
      </c>
      <c r="Q155" s="26"/>
      <c r="R155" s="35"/>
      <c r="S155" s="26"/>
      <c r="T155" s="26">
        <f>VLOOKUP(D155,Retribueerbaar!C:E,3,FALSE)</f>
        <v>195.786577530042</v>
      </c>
      <c r="U155" s="26"/>
      <c r="V155" s="26"/>
      <c r="W155" s="26"/>
      <c r="X155" s="26"/>
      <c r="Y155" s="26" t="e">
        <f>VLOOKUP($D155,'Aantal per systeem'!$C$5:$F$200,2,FALSE)</f>
        <v>#N/A</v>
      </c>
      <c r="Z155" s="26" t="e">
        <f>VLOOKUP($D155,'Aantal per systeem'!$C$5:$F$200,3,FALSE)</f>
        <v>#N/A</v>
      </c>
      <c r="AA155" s="26" t="e">
        <f>VLOOKUP($D155,'Aantal per systeem'!$C$5:$F$200,4,FALSE)</f>
        <v>#N/A</v>
      </c>
      <c r="AB155" s="26"/>
      <c r="AC155" s="26"/>
      <c r="AD155" s="25">
        <f t="shared" si="24"/>
        <v>0</v>
      </c>
      <c r="AE155" s="25">
        <f t="shared" si="25"/>
        <v>0</v>
      </c>
      <c r="AF155" s="25">
        <f t="shared" si="26"/>
        <v>195.78657753004191</v>
      </c>
      <c r="AG155" s="17"/>
      <c r="AH155" s="17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7">
        <v>73.150263073246904</v>
      </c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7">
        <v>122.63631445679501</v>
      </c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8"/>
    </row>
    <row r="156" spans="1:205" ht="12.75" customHeight="1" x14ac:dyDescent="0.25">
      <c r="A156" s="38"/>
      <c r="B156" s="61" t="s">
        <v>231</v>
      </c>
      <c r="C156" s="62"/>
      <c r="D156" s="5" t="s">
        <v>233</v>
      </c>
      <c r="E156" s="35"/>
      <c r="F156" s="35"/>
      <c r="G156" s="35"/>
      <c r="H156" s="35" t="s">
        <v>373</v>
      </c>
      <c r="I156" s="35"/>
      <c r="J156" s="35"/>
      <c r="K156" s="35"/>
      <c r="L156" s="35"/>
      <c r="M156" s="35"/>
      <c r="N156" s="17"/>
      <c r="O156" s="26"/>
      <c r="P156" s="26">
        <f>VLOOKUP(MID(D156,1,4),Complexeprogrammas!A:C,3,FALSE)</f>
        <v>1</v>
      </c>
      <c r="Q156" s="26"/>
      <c r="R156" s="35"/>
      <c r="S156" s="26"/>
      <c r="T156" s="26">
        <f>VLOOKUP(D156,Retribueerbaar!C:E,3,FALSE)</f>
        <v>1595.78407673995</v>
      </c>
      <c r="U156" s="26"/>
      <c r="V156" s="26"/>
      <c r="W156" s="26"/>
      <c r="X156" s="26"/>
      <c r="Y156" s="26">
        <f>VLOOKUP($D156,'Aantal per systeem'!$C$5:$F$200,2,FALSE)</f>
        <v>0</v>
      </c>
      <c r="Z156" s="26">
        <f>VLOOKUP($D156,'Aantal per systeem'!$C$5:$F$200,3,FALSE)</f>
        <v>106</v>
      </c>
      <c r="AA156" s="26">
        <f>VLOOKUP($D156,'Aantal per systeem'!$C$5:$F$200,4,FALSE)</f>
        <v>150</v>
      </c>
      <c r="AB156" s="26"/>
      <c r="AC156" s="26"/>
      <c r="AD156" s="25">
        <f t="shared" si="24"/>
        <v>105.16438268009327</v>
      </c>
      <c r="AE156" s="25">
        <f t="shared" si="25"/>
        <v>1475.8306433079806</v>
      </c>
      <c r="AF156" s="25">
        <f t="shared" si="26"/>
        <v>11.639050751879701</v>
      </c>
      <c r="AG156" s="17"/>
      <c r="AH156" s="17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7">
        <v>3.8676190476190402</v>
      </c>
      <c r="BK156" s="6"/>
      <c r="BL156" s="6"/>
      <c r="BM156" s="7">
        <v>0.97826086956521696</v>
      </c>
      <c r="BN156" s="6"/>
      <c r="BO156" s="6"/>
      <c r="BP156" s="6"/>
      <c r="BQ156" s="6"/>
      <c r="BR156" s="6"/>
      <c r="BS156" s="7">
        <v>97.368502762909003</v>
      </c>
      <c r="BT156" s="6"/>
      <c r="BU156" s="6"/>
      <c r="BV156" s="7">
        <v>2.95</v>
      </c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7">
        <v>371.983464624595</v>
      </c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7">
        <v>1</v>
      </c>
      <c r="EC156" s="6"/>
      <c r="ED156" s="6"/>
      <c r="EE156" s="6"/>
      <c r="EF156" s="6"/>
      <c r="EG156" s="7">
        <v>396.75</v>
      </c>
      <c r="EH156" s="6"/>
      <c r="EI156" s="6"/>
      <c r="EJ156" s="7">
        <v>31.9683908045977</v>
      </c>
      <c r="EK156" s="6"/>
      <c r="EL156" s="6"/>
      <c r="EM156" s="6"/>
      <c r="EN156" s="7">
        <v>674.12878787878799</v>
      </c>
      <c r="EO156" s="6"/>
      <c r="EP156" s="6"/>
      <c r="EQ156" s="7">
        <v>3.15</v>
      </c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7">
        <v>3.06666666666667</v>
      </c>
      <c r="FI156" s="6"/>
      <c r="FJ156" s="6"/>
      <c r="FK156" s="7">
        <v>2.0250626566415999</v>
      </c>
      <c r="FL156" s="6"/>
      <c r="FM156" s="6"/>
      <c r="FN156" s="6"/>
      <c r="FO156" s="6"/>
      <c r="FP156" s="6"/>
      <c r="FQ156" s="6"/>
      <c r="FR156" s="6"/>
      <c r="FS156" s="6"/>
      <c r="FT156" s="7">
        <v>0.57142857142857095</v>
      </c>
      <c r="FU156" s="6"/>
      <c r="FV156" s="6"/>
      <c r="FW156" s="6"/>
      <c r="FX156" s="7">
        <v>3.6633928571428598</v>
      </c>
      <c r="FY156" s="6"/>
      <c r="FZ156" s="6"/>
      <c r="GA156" s="6"/>
      <c r="GB156" s="6"/>
      <c r="GC156" s="6"/>
      <c r="GD156" s="6"/>
      <c r="GE156" s="6"/>
      <c r="GF156" s="6"/>
      <c r="GG156" s="7">
        <v>2.3125</v>
      </c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8"/>
    </row>
    <row r="157" spans="1:205" ht="12.75" customHeight="1" x14ac:dyDescent="0.25">
      <c r="A157" s="38"/>
      <c r="B157" s="61" t="s">
        <v>231</v>
      </c>
      <c r="C157" s="62"/>
      <c r="D157" s="5" t="s">
        <v>234</v>
      </c>
      <c r="E157" s="35"/>
      <c r="F157" s="35"/>
      <c r="G157" s="35"/>
      <c r="H157" s="35" t="s">
        <v>373</v>
      </c>
      <c r="I157" s="35"/>
      <c r="J157" s="35"/>
      <c r="K157" s="35"/>
      <c r="L157" s="35"/>
      <c r="M157" s="35"/>
      <c r="N157" s="17"/>
      <c r="O157" s="26"/>
      <c r="P157" s="26" t="e">
        <f>VLOOKUP(MID(D157,1,4),Complexeprogrammas!A:C,3,FALSE)</f>
        <v>#N/A</v>
      </c>
      <c r="Q157" s="26"/>
      <c r="R157" s="35"/>
      <c r="S157" s="26"/>
      <c r="T157" s="26">
        <f>VLOOKUP(D157,Retribueerbaar!C:E,3,FALSE)</f>
        <v>10342.258195205801</v>
      </c>
      <c r="U157" s="26"/>
      <c r="V157" s="26"/>
      <c r="W157" s="26"/>
      <c r="X157" s="26"/>
      <c r="Y157" s="26" t="e">
        <f>VLOOKUP($D157,'Aantal per systeem'!$C$5:$F$200,2,FALSE)</f>
        <v>#N/A</v>
      </c>
      <c r="Z157" s="26" t="e">
        <f>VLOOKUP($D157,'Aantal per systeem'!$C$5:$F$200,3,FALSE)</f>
        <v>#N/A</v>
      </c>
      <c r="AA157" s="26" t="e">
        <f>VLOOKUP($D157,'Aantal per systeem'!$C$5:$F$200,4,FALSE)</f>
        <v>#N/A</v>
      </c>
      <c r="AB157" s="26"/>
      <c r="AC157" s="26"/>
      <c r="AD157" s="25">
        <f t="shared" si="24"/>
        <v>0</v>
      </c>
      <c r="AE157" s="25">
        <f t="shared" si="25"/>
        <v>0</v>
      </c>
      <c r="AF157" s="25">
        <f t="shared" si="26"/>
        <v>10270.258195205844</v>
      </c>
      <c r="AG157" s="17"/>
      <c r="AH157" s="17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7">
        <v>72</v>
      </c>
      <c r="ET157" s="6"/>
      <c r="EU157" s="6"/>
      <c r="EV157" s="6"/>
      <c r="EW157" s="6"/>
      <c r="EX157" s="6"/>
      <c r="EY157" s="6"/>
      <c r="EZ157" s="6"/>
      <c r="FA157" s="6"/>
      <c r="FB157" s="7">
        <v>9267.9238095238106</v>
      </c>
      <c r="FC157" s="6"/>
      <c r="FD157" s="6"/>
      <c r="FE157" s="6"/>
      <c r="FF157" s="6"/>
      <c r="FG157" s="6"/>
      <c r="FH157" s="6"/>
      <c r="FI157" s="7">
        <v>30.5</v>
      </c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7">
        <v>110.744755244755</v>
      </c>
      <c r="GM157" s="6"/>
      <c r="GN157" s="6"/>
      <c r="GO157" s="6"/>
      <c r="GP157" s="7">
        <v>616</v>
      </c>
      <c r="GQ157" s="6"/>
      <c r="GR157" s="6"/>
      <c r="GS157" s="6"/>
      <c r="GT157" s="7">
        <v>18</v>
      </c>
      <c r="GU157" s="7">
        <v>227.089630437279</v>
      </c>
      <c r="GV157" s="6"/>
      <c r="GW157" s="8"/>
    </row>
    <row r="158" spans="1:205" ht="12.75" customHeight="1" x14ac:dyDescent="0.25">
      <c r="A158" s="38"/>
      <c r="B158" s="61" t="s">
        <v>231</v>
      </c>
      <c r="C158" s="62"/>
      <c r="D158" s="5" t="s">
        <v>235</v>
      </c>
      <c r="E158" s="35"/>
      <c r="F158" s="35"/>
      <c r="G158" s="35"/>
      <c r="H158" s="35" t="s">
        <v>373</v>
      </c>
      <c r="I158" s="35"/>
      <c r="J158" s="35"/>
      <c r="K158" s="35"/>
      <c r="L158" s="35"/>
      <c r="M158" s="35"/>
      <c r="N158" s="17"/>
      <c r="O158" s="26"/>
      <c r="P158" s="26">
        <f>VLOOKUP(MID(D158,1,4),Complexeprogrammas!A:C,3,FALSE)</f>
        <v>1</v>
      </c>
      <c r="Q158" s="26"/>
      <c r="R158" s="35"/>
      <c r="S158" s="26"/>
      <c r="T158" s="26">
        <f>VLOOKUP(D158,Retribueerbaar!C:E,3,FALSE)</f>
        <v>28846.673816175</v>
      </c>
      <c r="U158" s="26"/>
      <c r="V158" s="26"/>
      <c r="W158" s="26"/>
      <c r="X158" s="26"/>
      <c r="Y158" s="26">
        <f>VLOOKUP($D158,'Aantal per systeem'!$C$5:$F$200,2,FALSE)</f>
        <v>0</v>
      </c>
      <c r="Z158" s="26">
        <f>VLOOKUP($D158,'Aantal per systeem'!$C$5:$F$200,3,FALSE)</f>
        <v>0</v>
      </c>
      <c r="AA158" s="26">
        <f>VLOOKUP($D158,'Aantal per systeem'!$C$5:$F$200,4,FALSE)</f>
        <v>20157</v>
      </c>
      <c r="AB158" s="26"/>
      <c r="AC158" s="26"/>
      <c r="AD158" s="25">
        <f t="shared" si="24"/>
        <v>500.35909111401571</v>
      </c>
      <c r="AE158" s="25">
        <f t="shared" si="25"/>
        <v>50.737499999999997</v>
      </c>
      <c r="AF158" s="25">
        <f t="shared" si="26"/>
        <v>28029.293940821863</v>
      </c>
      <c r="AG158" s="17"/>
      <c r="AH158" s="17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7">
        <v>0.34363636363636402</v>
      </c>
      <c r="BC158" s="6"/>
      <c r="BD158" s="6"/>
      <c r="BE158" s="6"/>
      <c r="BF158" s="6"/>
      <c r="BG158" s="6"/>
      <c r="BH158" s="6"/>
      <c r="BI158" s="7">
        <v>3.06</v>
      </c>
      <c r="BJ158" s="7">
        <v>10.3680735098235</v>
      </c>
      <c r="BK158" s="7">
        <v>10.041630434782601</v>
      </c>
      <c r="BL158" s="7">
        <v>3.6142497670083902</v>
      </c>
      <c r="BM158" s="7">
        <v>69.222157452260404</v>
      </c>
      <c r="BN158" s="6"/>
      <c r="BO158" s="6"/>
      <c r="BP158" s="6"/>
      <c r="BQ158" s="6"/>
      <c r="BR158" s="6"/>
      <c r="BS158" s="7">
        <v>80.211143803124401</v>
      </c>
      <c r="BT158" s="7">
        <v>118.25842061962101</v>
      </c>
      <c r="BU158" s="6"/>
      <c r="BV158" s="7">
        <v>205.23977916375901</v>
      </c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7">
        <v>202.86250000000001</v>
      </c>
      <c r="CK158" s="6"/>
      <c r="CL158" s="7">
        <v>0.60750000000000004</v>
      </c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7">
        <v>0.69750000000000001</v>
      </c>
      <c r="DX158" s="6"/>
      <c r="DY158" s="6"/>
      <c r="DZ158" s="6"/>
      <c r="EA158" s="6"/>
      <c r="EB158" s="6"/>
      <c r="EC158" s="6"/>
      <c r="ED158" s="6"/>
      <c r="EE158" s="6"/>
      <c r="EF158" s="6"/>
      <c r="EG158" s="7">
        <v>0.72</v>
      </c>
      <c r="EH158" s="6"/>
      <c r="EI158" s="6"/>
      <c r="EJ158" s="7">
        <v>0.94499999999999995</v>
      </c>
      <c r="EK158" s="6"/>
      <c r="EL158" s="7">
        <v>18.855</v>
      </c>
      <c r="EM158" s="7">
        <v>29.52</v>
      </c>
      <c r="EN158" s="6"/>
      <c r="EO158" s="6"/>
      <c r="EP158" s="6"/>
      <c r="EQ158" s="6"/>
      <c r="ER158" s="6"/>
      <c r="ES158" s="7">
        <v>62.191721739130401</v>
      </c>
      <c r="ET158" s="6"/>
      <c r="EU158" s="6"/>
      <c r="EV158" s="6"/>
      <c r="EW158" s="6"/>
      <c r="EX158" s="7">
        <v>0.62156250000000002</v>
      </c>
      <c r="EY158" s="7">
        <v>2.3747727272727301</v>
      </c>
      <c r="EZ158" s="7">
        <v>10.951207279561499</v>
      </c>
      <c r="FA158" s="6"/>
      <c r="FB158" s="7">
        <v>2.9115000000000002</v>
      </c>
      <c r="FC158" s="7">
        <v>0.72</v>
      </c>
      <c r="FD158" s="6"/>
      <c r="FE158" s="7">
        <v>787.35838137688404</v>
      </c>
      <c r="FF158" s="7">
        <v>265.14912615979802</v>
      </c>
      <c r="FG158" s="7">
        <v>884.20708564421795</v>
      </c>
      <c r="FH158" s="7">
        <v>616.45785213683598</v>
      </c>
      <c r="FI158" s="7">
        <v>103.961339062801</v>
      </c>
      <c r="FJ158" s="7">
        <v>713.75578468884396</v>
      </c>
      <c r="FK158" s="7">
        <v>842.50581364519201</v>
      </c>
      <c r="FL158" s="7">
        <v>237.222566792604</v>
      </c>
      <c r="FM158" s="7">
        <v>474.089140235005</v>
      </c>
      <c r="FN158" s="7">
        <v>627.29588548490403</v>
      </c>
      <c r="FO158" s="7">
        <v>701.06256538973003</v>
      </c>
      <c r="FP158" s="7">
        <v>1072.88382348959</v>
      </c>
      <c r="FQ158" s="7">
        <v>308.101694968598</v>
      </c>
      <c r="FR158" s="7">
        <v>454.725781207208</v>
      </c>
      <c r="FS158" s="7">
        <v>2464.2424621253699</v>
      </c>
      <c r="FT158" s="7">
        <v>684.460491964737</v>
      </c>
      <c r="FU158" s="7">
        <v>111.110007636562</v>
      </c>
      <c r="FV158" s="7">
        <v>1007.54284772252</v>
      </c>
      <c r="FW158" s="7">
        <v>291.13787455305402</v>
      </c>
      <c r="FX158" s="7">
        <v>857.01148823822496</v>
      </c>
      <c r="FY158" s="7">
        <v>140.89511748190699</v>
      </c>
      <c r="FZ158" s="7">
        <v>952.33753138749103</v>
      </c>
      <c r="GA158" s="7">
        <v>165.072975355062</v>
      </c>
      <c r="GB158" s="7">
        <v>1345.21472221469</v>
      </c>
      <c r="GC158" s="7">
        <v>615.93431191683806</v>
      </c>
      <c r="GD158" s="7">
        <v>1305.0183484058</v>
      </c>
      <c r="GE158" s="7">
        <v>163.72003571324501</v>
      </c>
      <c r="GF158" s="7">
        <v>1470.48766008086</v>
      </c>
      <c r="GG158" s="7">
        <v>1568.46325192374</v>
      </c>
      <c r="GH158" s="7">
        <v>2647.0666673289702</v>
      </c>
      <c r="GI158" s="7">
        <v>529.04925293856104</v>
      </c>
      <c r="GJ158" s="7">
        <v>1067.8941034726099</v>
      </c>
      <c r="GK158" s="7">
        <v>602.29031185004999</v>
      </c>
      <c r="GL158" s="7">
        <v>483.81912259859098</v>
      </c>
      <c r="GM158" s="7">
        <v>314.69402119361598</v>
      </c>
      <c r="GN158" s="7">
        <v>530.17344493171095</v>
      </c>
      <c r="GO158" s="7">
        <v>273.301526493322</v>
      </c>
      <c r="GP158" s="7">
        <v>1.7119565217391299</v>
      </c>
      <c r="GQ158" s="7">
        <v>18.6428921568628</v>
      </c>
      <c r="GR158" s="7">
        <v>220.571154181651</v>
      </c>
      <c r="GS158" s="6"/>
      <c r="GT158" s="7">
        <v>49.509383120847801</v>
      </c>
      <c r="GU158" s="7">
        <v>42.186657024181599</v>
      </c>
      <c r="GV158" s="6"/>
      <c r="GW158" s="8"/>
    </row>
    <row r="159" spans="1:205" x14ac:dyDescent="0.25">
      <c r="AD159" s="25"/>
      <c r="AE159" s="25"/>
      <c r="AF159" s="25"/>
    </row>
    <row r="160" spans="1:205" x14ac:dyDescent="0.25">
      <c r="AD160" s="25"/>
      <c r="AE160" s="25"/>
      <c r="AF160" s="25"/>
    </row>
    <row r="161" spans="30:32" x14ac:dyDescent="0.25">
      <c r="AD161" s="25"/>
      <c r="AE161" s="25"/>
      <c r="AF161" s="25"/>
    </row>
  </sheetData>
  <mergeCells count="163">
    <mergeCell ref="B130:C130"/>
    <mergeCell ref="B131:C131"/>
    <mergeCell ref="B132:C132"/>
    <mergeCell ref="B133:C133"/>
    <mergeCell ref="B28:C28"/>
    <mergeCell ref="B29:C29"/>
    <mergeCell ref="B30:C30"/>
    <mergeCell ref="B31:C31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129:C129"/>
    <mergeCell ref="B57:C57"/>
    <mergeCell ref="B58:C58"/>
    <mergeCell ref="B68:C6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117:C117"/>
    <mergeCell ref="B118:C118"/>
    <mergeCell ref="B119:C119"/>
    <mergeCell ref="B98:C98"/>
    <mergeCell ref="B116:C116"/>
    <mergeCell ref="B91:C91"/>
    <mergeCell ref="B92:C92"/>
    <mergeCell ref="B93:C93"/>
    <mergeCell ref="B94:C94"/>
    <mergeCell ref="B95:C95"/>
    <mergeCell ref="B96:C96"/>
    <mergeCell ref="B21:C21"/>
    <mergeCell ref="B22:C22"/>
    <mergeCell ref="B124:C124"/>
    <mergeCell ref="B125:C125"/>
    <mergeCell ref="B126:C126"/>
    <mergeCell ref="B127:C127"/>
    <mergeCell ref="B128:C128"/>
    <mergeCell ref="B153:C153"/>
    <mergeCell ref="B154:C154"/>
    <mergeCell ref="B23:C23"/>
    <mergeCell ref="B24:C24"/>
    <mergeCell ref="B25:C25"/>
    <mergeCell ref="B26:C26"/>
    <mergeCell ref="B27:C27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7:C97"/>
    <mergeCell ref="B102:C102"/>
    <mergeCell ref="B155:C155"/>
    <mergeCell ref="B156:C156"/>
    <mergeCell ref="B157:C157"/>
    <mergeCell ref="B158:C158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77:C77"/>
    <mergeCell ref="B120:C120"/>
    <mergeCell ref="B121:C121"/>
    <mergeCell ref="B122:C122"/>
    <mergeCell ref="B123:C123"/>
    <mergeCell ref="B37:C37"/>
    <mergeCell ref="B38:C38"/>
    <mergeCell ref="B39:C39"/>
    <mergeCell ref="B40:C40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00:C100"/>
    <mergeCell ref="B101:C101"/>
    <mergeCell ref="B5:C5"/>
    <mergeCell ref="B10:C10"/>
    <mergeCell ref="B11:C11"/>
    <mergeCell ref="B12:C12"/>
    <mergeCell ref="B13:C13"/>
    <mergeCell ref="B14:C14"/>
    <mergeCell ref="B15:C15"/>
    <mergeCell ref="B16:C16"/>
    <mergeCell ref="B69:C69"/>
    <mergeCell ref="B99:C99"/>
    <mergeCell ref="B6:C6"/>
    <mergeCell ref="B7:C7"/>
    <mergeCell ref="B8:C8"/>
    <mergeCell ref="B9:C9"/>
    <mergeCell ref="B32:C32"/>
    <mergeCell ref="B33:C33"/>
    <mergeCell ref="B34:C34"/>
    <mergeCell ref="B35:C35"/>
    <mergeCell ref="B36:C36"/>
    <mergeCell ref="B17:C17"/>
    <mergeCell ref="B18:C18"/>
    <mergeCell ref="B19:C19"/>
    <mergeCell ref="B20:C20"/>
    <mergeCell ref="B78:C78"/>
    <mergeCell ref="B79:C79"/>
    <mergeCell ref="B80:C80"/>
    <mergeCell ref="B70:C70"/>
    <mergeCell ref="B71:C71"/>
    <mergeCell ref="B72:C72"/>
    <mergeCell ref="B73:C73"/>
    <mergeCell ref="B74:C74"/>
    <mergeCell ref="B75:C75"/>
    <mergeCell ref="B76:C76"/>
    <mergeCell ref="E3:M3"/>
    <mergeCell ref="AD3:AF3"/>
    <mergeCell ref="O3:X3"/>
    <mergeCell ref="Y3:AB3"/>
    <mergeCell ref="A1:B1"/>
    <mergeCell ref="A2:B2"/>
    <mergeCell ref="B3:C3"/>
    <mergeCell ref="AI3:GW3"/>
    <mergeCell ref="B4:C4"/>
  </mergeCells>
  <conditionalFormatting sqref="AD6:AF161">
    <cfRule type="cellIs" dxfId="6" priority="12" operator="greaterThan">
      <formula>200</formula>
    </cfRule>
  </conditionalFormatting>
  <conditionalFormatting sqref="T6:T158 Y6:AA158">
    <cfRule type="cellIs" dxfId="5" priority="11" operator="greaterThan">
      <formula>12</formula>
    </cfRule>
  </conditionalFormatting>
  <conditionalFormatting sqref="Y6:AA158 P6:Q158 S6:T158">
    <cfRule type="containsErrors" dxfId="4" priority="13">
      <formula>ISERROR(P6)</formula>
    </cfRule>
  </conditionalFormatting>
  <conditionalFormatting sqref="P6:Q158 S6:S158">
    <cfRule type="cellIs" dxfId="3" priority="5" operator="greaterThanOrEqual">
      <formula>1</formula>
    </cfRule>
  </conditionalFormatting>
  <conditionalFormatting sqref="E6:M158 U6:W36">
    <cfRule type="cellIs" dxfId="2" priority="4" operator="equal">
      <formula>"x"</formula>
    </cfRule>
  </conditionalFormatting>
  <conditionalFormatting sqref="U37:W158">
    <cfRule type="cellIs" dxfId="1" priority="3" operator="equal">
      <formula>"x"</formula>
    </cfRule>
  </conditionalFormatting>
  <conditionalFormatting sqref="R6:R158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8" sqref="B8:B10"/>
    </sheetView>
  </sheetViews>
  <sheetFormatPr defaultRowHeight="15" x14ac:dyDescent="0.25"/>
  <cols>
    <col min="1" max="1" width="21.7109375" customWidth="1"/>
    <col min="2" max="2" width="46.5703125" customWidth="1"/>
  </cols>
  <sheetData>
    <row r="2" spans="1:2" x14ac:dyDescent="0.25">
      <c r="A2" s="41" t="s">
        <v>401</v>
      </c>
      <c r="B2" s="45" t="s">
        <v>177</v>
      </c>
    </row>
    <row r="3" spans="1:2" x14ac:dyDescent="0.25">
      <c r="A3" s="42"/>
      <c r="B3" s="46" t="s">
        <v>394</v>
      </c>
    </row>
    <row r="4" spans="1:2" x14ac:dyDescent="0.25">
      <c r="A4" s="41" t="s">
        <v>402</v>
      </c>
      <c r="B4" s="45" t="s">
        <v>395</v>
      </c>
    </row>
    <row r="5" spans="1:2" x14ac:dyDescent="0.25">
      <c r="A5" s="43"/>
      <c r="B5" s="47" t="s">
        <v>273</v>
      </c>
    </row>
    <row r="6" spans="1:2" x14ac:dyDescent="0.25">
      <c r="A6" s="42"/>
      <c r="B6" s="46" t="s">
        <v>304</v>
      </c>
    </row>
    <row r="7" spans="1:2" x14ac:dyDescent="0.25">
      <c r="A7" s="44" t="s">
        <v>403</v>
      </c>
      <c r="B7" s="48" t="s">
        <v>318</v>
      </c>
    </row>
    <row r="8" spans="1:2" x14ac:dyDescent="0.25">
      <c r="A8" s="41" t="s">
        <v>404</v>
      </c>
      <c r="B8" s="45" t="s">
        <v>217</v>
      </c>
    </row>
    <row r="9" spans="1:2" x14ac:dyDescent="0.25">
      <c r="A9" s="43"/>
      <c r="B9" s="47" t="s">
        <v>221</v>
      </c>
    </row>
    <row r="10" spans="1:2" x14ac:dyDescent="0.25">
      <c r="A10" s="42"/>
      <c r="B10" s="46" t="s">
        <v>212</v>
      </c>
    </row>
    <row r="11" spans="1:2" x14ac:dyDescent="0.25">
      <c r="A11" s="44" t="s">
        <v>405</v>
      </c>
      <c r="B11" s="48" t="s">
        <v>323</v>
      </c>
    </row>
    <row r="12" spans="1:2" x14ac:dyDescent="0.25">
      <c r="A12" s="41" t="s">
        <v>406</v>
      </c>
      <c r="B12" s="45" t="s">
        <v>396</v>
      </c>
    </row>
    <row r="13" spans="1:2" x14ac:dyDescent="0.25">
      <c r="A13" s="43"/>
      <c r="B13" s="47" t="s">
        <v>397</v>
      </c>
    </row>
    <row r="14" spans="1:2" x14ac:dyDescent="0.25">
      <c r="A14" s="41" t="s">
        <v>407</v>
      </c>
      <c r="B14" s="45" t="s">
        <v>398</v>
      </c>
    </row>
    <row r="15" spans="1:2" x14ac:dyDescent="0.25">
      <c r="A15" s="43"/>
      <c r="B15" s="47" t="s">
        <v>399</v>
      </c>
    </row>
    <row r="16" spans="1:2" x14ac:dyDescent="0.25">
      <c r="A16" s="43"/>
      <c r="B16" s="47" t="s">
        <v>186</v>
      </c>
    </row>
    <row r="17" spans="1:2" x14ac:dyDescent="0.25">
      <c r="A17" s="43"/>
      <c r="B17" s="47" t="s">
        <v>400</v>
      </c>
    </row>
    <row r="18" spans="1:2" x14ac:dyDescent="0.25">
      <c r="A18" s="43"/>
      <c r="B18" s="47" t="s">
        <v>204</v>
      </c>
    </row>
    <row r="19" spans="1:2" x14ac:dyDescent="0.25">
      <c r="A19" s="43"/>
      <c r="B19" s="49" t="s">
        <v>298</v>
      </c>
    </row>
    <row r="20" spans="1:2" x14ac:dyDescent="0.25">
      <c r="A20" s="42"/>
      <c r="B20" s="50" t="s">
        <v>256</v>
      </c>
    </row>
    <row r="21" spans="1:2" x14ac:dyDescent="0.25">
      <c r="A21" s="44" t="s">
        <v>408</v>
      </c>
      <c r="B21" s="48" t="s">
        <v>307</v>
      </c>
    </row>
    <row r="22" spans="1:2" x14ac:dyDescent="0.25">
      <c r="A22" s="41" t="s">
        <v>409</v>
      </c>
      <c r="B22" s="45" t="s">
        <v>236</v>
      </c>
    </row>
    <row r="23" spans="1:2" x14ac:dyDescent="0.25">
      <c r="A23" s="42"/>
      <c r="B23" s="46" t="s">
        <v>247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2"/>
  <sheetViews>
    <sheetView workbookViewId="0">
      <selection activeCell="D5" sqref="D5"/>
    </sheetView>
  </sheetViews>
  <sheetFormatPr defaultRowHeight="15" x14ac:dyDescent="0.25"/>
  <sheetData>
    <row r="2" spans="1:6" x14ac:dyDescent="0.25">
      <c r="A2" s="67" t="s">
        <v>1</v>
      </c>
      <c r="B2" s="56"/>
      <c r="C2" s="13"/>
      <c r="D2" s="57">
        <v>2015</v>
      </c>
      <c r="E2" s="58"/>
      <c r="F2" s="59"/>
    </row>
    <row r="3" spans="1:6" x14ac:dyDescent="0.25">
      <c r="A3" s="68" t="s">
        <v>1</v>
      </c>
      <c r="B3" s="69"/>
      <c r="C3" s="14"/>
      <c r="D3" s="63" t="s">
        <v>379</v>
      </c>
      <c r="E3" s="64"/>
      <c r="F3" s="70"/>
    </row>
    <row r="4" spans="1:6" x14ac:dyDescent="0.25">
      <c r="A4" s="63" t="s">
        <v>174</v>
      </c>
      <c r="B4" s="64"/>
      <c r="C4" s="15" t="s">
        <v>175</v>
      </c>
      <c r="D4" s="15" t="s">
        <v>375</v>
      </c>
      <c r="E4" s="15" t="s">
        <v>380</v>
      </c>
      <c r="F4" s="28" t="s">
        <v>381</v>
      </c>
    </row>
    <row r="5" spans="1:6" ht="22.5" x14ac:dyDescent="0.25">
      <c r="A5" s="61" t="s">
        <v>177</v>
      </c>
      <c r="B5" s="62"/>
      <c r="C5" s="17" t="s">
        <v>179</v>
      </c>
      <c r="D5" s="6"/>
      <c r="E5" s="7">
        <v>14785</v>
      </c>
      <c r="F5" s="8"/>
    </row>
    <row r="6" spans="1:6" ht="56.25" x14ac:dyDescent="0.25">
      <c r="A6" s="61" t="s">
        <v>177</v>
      </c>
      <c r="B6" s="62"/>
      <c r="C6" s="17" t="s">
        <v>180</v>
      </c>
      <c r="D6" s="6"/>
      <c r="E6" s="7">
        <v>308</v>
      </c>
      <c r="F6" s="8"/>
    </row>
    <row r="7" spans="1:6" ht="67.5" x14ac:dyDescent="0.25">
      <c r="A7" s="61" t="s">
        <v>181</v>
      </c>
      <c r="B7" s="62"/>
      <c r="C7" s="17" t="s">
        <v>182</v>
      </c>
      <c r="D7" s="6"/>
      <c r="E7" s="7">
        <v>828</v>
      </c>
      <c r="F7" s="8"/>
    </row>
    <row r="8" spans="1:6" ht="45" x14ac:dyDescent="0.25">
      <c r="A8" s="61" t="s">
        <v>181</v>
      </c>
      <c r="B8" s="62"/>
      <c r="C8" s="17" t="s">
        <v>183</v>
      </c>
      <c r="D8" s="6"/>
      <c r="E8" s="7">
        <v>693</v>
      </c>
      <c r="F8" s="8"/>
    </row>
    <row r="9" spans="1:6" ht="67.5" x14ac:dyDescent="0.25">
      <c r="A9" s="61" t="s">
        <v>186</v>
      </c>
      <c r="B9" s="62"/>
      <c r="C9" s="17" t="s">
        <v>188</v>
      </c>
      <c r="D9" s="6"/>
      <c r="E9" s="6"/>
      <c r="F9" s="9">
        <v>501</v>
      </c>
    </row>
    <row r="10" spans="1:6" ht="22.5" x14ac:dyDescent="0.25">
      <c r="A10" s="61" t="s">
        <v>186</v>
      </c>
      <c r="B10" s="62"/>
      <c r="C10" s="17" t="s">
        <v>189</v>
      </c>
      <c r="D10" s="6"/>
      <c r="E10" s="6"/>
      <c r="F10" s="9">
        <v>97</v>
      </c>
    </row>
    <row r="11" spans="1:6" ht="45" x14ac:dyDescent="0.25">
      <c r="A11" s="61" t="s">
        <v>191</v>
      </c>
      <c r="B11" s="62"/>
      <c r="C11" s="17" t="s">
        <v>192</v>
      </c>
      <c r="D11" s="6"/>
      <c r="E11" s="6"/>
      <c r="F11" s="9">
        <v>769</v>
      </c>
    </row>
    <row r="12" spans="1:6" ht="45" x14ac:dyDescent="0.25">
      <c r="A12" s="61" t="s">
        <v>191</v>
      </c>
      <c r="B12" s="62"/>
      <c r="C12" s="17" t="s">
        <v>196</v>
      </c>
      <c r="D12" s="6"/>
      <c r="E12" s="6"/>
      <c r="F12" s="9">
        <v>2834</v>
      </c>
    </row>
    <row r="13" spans="1:6" ht="67.5" x14ac:dyDescent="0.25">
      <c r="A13" s="61" t="s">
        <v>191</v>
      </c>
      <c r="B13" s="62"/>
      <c r="C13" s="17" t="s">
        <v>197</v>
      </c>
      <c r="D13" s="6"/>
      <c r="E13" s="7">
        <v>19</v>
      </c>
      <c r="F13" s="9">
        <v>6862</v>
      </c>
    </row>
    <row r="14" spans="1:6" ht="67.5" x14ac:dyDescent="0.25">
      <c r="A14" s="61" t="s">
        <v>191</v>
      </c>
      <c r="B14" s="62"/>
      <c r="C14" s="17" t="s">
        <v>201</v>
      </c>
      <c r="D14" s="6"/>
      <c r="E14" s="6"/>
      <c r="F14" s="9">
        <v>2021</v>
      </c>
    </row>
    <row r="15" spans="1:6" ht="45" x14ac:dyDescent="0.25">
      <c r="A15" s="61" t="s">
        <v>191</v>
      </c>
      <c r="B15" s="62"/>
      <c r="C15" s="17" t="s">
        <v>202</v>
      </c>
      <c r="D15" s="6"/>
      <c r="E15" s="6"/>
      <c r="F15" s="9">
        <v>146</v>
      </c>
    </row>
    <row r="16" spans="1:6" ht="33.75" x14ac:dyDescent="0.25">
      <c r="A16" s="61" t="s">
        <v>191</v>
      </c>
      <c r="B16" s="62"/>
      <c r="C16" s="17" t="s">
        <v>203</v>
      </c>
      <c r="D16" s="6"/>
      <c r="E16" s="6"/>
      <c r="F16" s="9">
        <v>112</v>
      </c>
    </row>
    <row r="17" spans="1:6" ht="45" x14ac:dyDescent="0.25">
      <c r="A17" s="61" t="s">
        <v>204</v>
      </c>
      <c r="B17" s="62"/>
      <c r="C17" s="17" t="s">
        <v>205</v>
      </c>
      <c r="D17" s="6"/>
      <c r="E17" s="6"/>
      <c r="F17" s="9">
        <v>126</v>
      </c>
    </row>
    <row r="18" spans="1:6" ht="56.25" x14ac:dyDescent="0.25">
      <c r="A18" s="61" t="s">
        <v>204</v>
      </c>
      <c r="B18" s="62"/>
      <c r="C18" s="17" t="s">
        <v>206</v>
      </c>
      <c r="D18" s="6"/>
      <c r="E18" s="6"/>
      <c r="F18" s="9">
        <v>419</v>
      </c>
    </row>
    <row r="19" spans="1:6" ht="33.75" x14ac:dyDescent="0.25">
      <c r="A19" s="61" t="s">
        <v>204</v>
      </c>
      <c r="B19" s="62"/>
      <c r="C19" s="17" t="s">
        <v>207</v>
      </c>
      <c r="D19" s="6"/>
      <c r="E19" s="6"/>
      <c r="F19" s="9">
        <v>12</v>
      </c>
    </row>
    <row r="20" spans="1:6" ht="45" x14ac:dyDescent="0.25">
      <c r="A20" s="61" t="s">
        <v>204</v>
      </c>
      <c r="B20" s="62"/>
      <c r="C20" s="17" t="s">
        <v>209</v>
      </c>
      <c r="D20" s="6"/>
      <c r="E20" s="6"/>
      <c r="F20" s="9">
        <v>68</v>
      </c>
    </row>
    <row r="21" spans="1:6" ht="56.25" x14ac:dyDescent="0.25">
      <c r="A21" s="61" t="s">
        <v>212</v>
      </c>
      <c r="B21" s="62"/>
      <c r="C21" s="17" t="s">
        <v>214</v>
      </c>
      <c r="D21" s="6"/>
      <c r="E21" s="6"/>
      <c r="F21" s="9">
        <v>139</v>
      </c>
    </row>
    <row r="22" spans="1:6" ht="45" x14ac:dyDescent="0.25">
      <c r="A22" s="61" t="s">
        <v>212</v>
      </c>
      <c r="B22" s="62"/>
      <c r="C22" s="17" t="s">
        <v>216</v>
      </c>
      <c r="D22" s="6"/>
      <c r="E22" s="7">
        <v>83</v>
      </c>
      <c r="F22" s="9">
        <v>244</v>
      </c>
    </row>
    <row r="23" spans="1:6" ht="45" x14ac:dyDescent="0.25">
      <c r="A23" s="61" t="s">
        <v>217</v>
      </c>
      <c r="B23" s="62"/>
      <c r="C23" s="17" t="s">
        <v>219</v>
      </c>
      <c r="D23" s="6"/>
      <c r="E23" s="7">
        <v>309</v>
      </c>
      <c r="F23" s="8"/>
    </row>
    <row r="24" spans="1:6" ht="67.5" x14ac:dyDescent="0.25">
      <c r="A24" s="61" t="s">
        <v>221</v>
      </c>
      <c r="B24" s="62"/>
      <c r="C24" s="17" t="s">
        <v>222</v>
      </c>
      <c r="D24" s="6"/>
      <c r="E24" s="7">
        <v>489</v>
      </c>
      <c r="F24" s="8"/>
    </row>
    <row r="25" spans="1:6" ht="56.25" x14ac:dyDescent="0.25">
      <c r="A25" s="61" t="s">
        <v>221</v>
      </c>
      <c r="B25" s="62"/>
      <c r="C25" s="17" t="s">
        <v>223</v>
      </c>
      <c r="D25" s="6"/>
      <c r="E25" s="6"/>
      <c r="F25" s="9">
        <v>3</v>
      </c>
    </row>
    <row r="26" spans="1:6" ht="56.25" x14ac:dyDescent="0.25">
      <c r="A26" s="61" t="s">
        <v>221</v>
      </c>
      <c r="B26" s="62"/>
      <c r="C26" s="17" t="s">
        <v>225</v>
      </c>
      <c r="D26" s="6"/>
      <c r="E26" s="7">
        <v>183</v>
      </c>
      <c r="F26" s="8"/>
    </row>
    <row r="27" spans="1:6" ht="56.25" x14ac:dyDescent="0.25">
      <c r="A27" s="61" t="s">
        <v>221</v>
      </c>
      <c r="B27" s="62"/>
      <c r="C27" s="17" t="s">
        <v>226</v>
      </c>
      <c r="D27" s="6"/>
      <c r="E27" s="6"/>
      <c r="F27" s="9">
        <v>389</v>
      </c>
    </row>
    <row r="28" spans="1:6" ht="45" x14ac:dyDescent="0.25">
      <c r="A28" s="61" t="s">
        <v>221</v>
      </c>
      <c r="B28" s="62"/>
      <c r="C28" s="17" t="s">
        <v>227</v>
      </c>
      <c r="D28" s="6"/>
      <c r="E28" s="7">
        <v>70</v>
      </c>
      <c r="F28" s="8"/>
    </row>
    <row r="29" spans="1:6" ht="90" x14ac:dyDescent="0.25">
      <c r="A29" s="61" t="s">
        <v>228</v>
      </c>
      <c r="B29" s="62"/>
      <c r="C29" s="17" t="s">
        <v>229</v>
      </c>
      <c r="D29" s="6"/>
      <c r="E29" s="6"/>
      <c r="F29" s="9">
        <v>25</v>
      </c>
    </row>
    <row r="30" spans="1:6" ht="56.25" x14ac:dyDescent="0.25">
      <c r="A30" s="61" t="s">
        <v>228</v>
      </c>
      <c r="B30" s="62"/>
      <c r="C30" s="17" t="s">
        <v>230</v>
      </c>
      <c r="D30" s="6"/>
      <c r="E30" s="6"/>
      <c r="F30" s="9">
        <v>1669</v>
      </c>
    </row>
    <row r="31" spans="1:6" ht="45" x14ac:dyDescent="0.25">
      <c r="A31" s="61" t="s">
        <v>231</v>
      </c>
      <c r="B31" s="62"/>
      <c r="C31" s="17" t="s">
        <v>233</v>
      </c>
      <c r="D31" s="6"/>
      <c r="E31" s="7">
        <v>106</v>
      </c>
      <c r="F31" s="9">
        <v>150</v>
      </c>
    </row>
    <row r="32" spans="1:6" ht="45" x14ac:dyDescent="0.25">
      <c r="A32" s="61" t="s">
        <v>231</v>
      </c>
      <c r="B32" s="62"/>
      <c r="C32" s="17" t="s">
        <v>235</v>
      </c>
      <c r="D32" s="6"/>
      <c r="E32" s="6"/>
      <c r="F32" s="9">
        <v>20157</v>
      </c>
    </row>
    <row r="33" spans="1:6" ht="56.25" x14ac:dyDescent="0.25">
      <c r="A33" s="61" t="s">
        <v>236</v>
      </c>
      <c r="B33" s="62"/>
      <c r="C33" s="17" t="s">
        <v>239</v>
      </c>
      <c r="D33" s="7">
        <v>13</v>
      </c>
      <c r="E33" s="6"/>
      <c r="F33" s="9">
        <v>502</v>
      </c>
    </row>
    <row r="34" spans="1:6" ht="45" x14ac:dyDescent="0.25">
      <c r="A34" s="61" t="s">
        <v>247</v>
      </c>
      <c r="B34" s="62"/>
      <c r="C34" s="17" t="s">
        <v>251</v>
      </c>
      <c r="D34" s="7">
        <v>1</v>
      </c>
      <c r="E34" s="6"/>
      <c r="F34" s="9">
        <v>665</v>
      </c>
    </row>
    <row r="35" spans="1:6" ht="33.75" x14ac:dyDescent="0.25">
      <c r="A35" s="61" t="s">
        <v>247</v>
      </c>
      <c r="B35" s="62"/>
      <c r="C35" s="17" t="s">
        <v>252</v>
      </c>
      <c r="D35" s="6"/>
      <c r="E35" s="6"/>
      <c r="F35" s="9">
        <v>58</v>
      </c>
    </row>
    <row r="36" spans="1:6" ht="56.25" x14ac:dyDescent="0.25">
      <c r="A36" s="61" t="s">
        <v>247</v>
      </c>
      <c r="B36" s="62"/>
      <c r="C36" s="17" t="s">
        <v>253</v>
      </c>
      <c r="D36" s="6"/>
      <c r="E36" s="6"/>
      <c r="F36" s="9">
        <v>141</v>
      </c>
    </row>
    <row r="37" spans="1:6" ht="33.75" x14ac:dyDescent="0.25">
      <c r="A37" s="61" t="s">
        <v>247</v>
      </c>
      <c r="B37" s="62"/>
      <c r="C37" s="17" t="s">
        <v>254</v>
      </c>
      <c r="D37" s="6"/>
      <c r="E37" s="6"/>
      <c r="F37" s="9">
        <v>19</v>
      </c>
    </row>
    <row r="38" spans="1:6" ht="56.25" x14ac:dyDescent="0.25">
      <c r="A38" s="61" t="s">
        <v>256</v>
      </c>
      <c r="B38" s="62"/>
      <c r="C38" s="17" t="s">
        <v>258</v>
      </c>
      <c r="D38" s="6"/>
      <c r="E38" s="6"/>
      <c r="F38" s="9">
        <v>1411</v>
      </c>
    </row>
    <row r="39" spans="1:6" ht="33.75" x14ac:dyDescent="0.25">
      <c r="A39" s="61" t="s">
        <v>256</v>
      </c>
      <c r="B39" s="62"/>
      <c r="C39" s="17" t="s">
        <v>260</v>
      </c>
      <c r="D39" s="6"/>
      <c r="E39" s="6"/>
      <c r="F39" s="9">
        <v>5</v>
      </c>
    </row>
    <row r="40" spans="1:6" ht="33.75" x14ac:dyDescent="0.25">
      <c r="A40" s="61" t="s">
        <v>256</v>
      </c>
      <c r="B40" s="62"/>
      <c r="C40" s="17" t="s">
        <v>261</v>
      </c>
      <c r="D40" s="6"/>
      <c r="E40" s="6"/>
      <c r="F40" s="9">
        <v>1674</v>
      </c>
    </row>
    <row r="41" spans="1:6" ht="45" x14ac:dyDescent="0.25">
      <c r="A41" s="61" t="s">
        <v>264</v>
      </c>
      <c r="B41" s="62"/>
      <c r="C41" s="17" t="s">
        <v>265</v>
      </c>
      <c r="D41" s="6"/>
      <c r="E41" s="7">
        <v>27109</v>
      </c>
      <c r="F41" s="8"/>
    </row>
    <row r="42" spans="1:6" ht="33.75" x14ac:dyDescent="0.25">
      <c r="A42" s="61" t="s">
        <v>264</v>
      </c>
      <c r="B42" s="62"/>
      <c r="C42" s="17" t="s">
        <v>267</v>
      </c>
      <c r="D42" s="6"/>
      <c r="E42" s="7">
        <v>652</v>
      </c>
      <c r="F42" s="8"/>
    </row>
    <row r="43" spans="1:6" ht="67.5" x14ac:dyDescent="0.25">
      <c r="A43" s="61" t="s">
        <v>264</v>
      </c>
      <c r="B43" s="62"/>
      <c r="C43" s="17" t="s">
        <v>268</v>
      </c>
      <c r="D43" s="6"/>
      <c r="E43" s="7">
        <v>6397</v>
      </c>
      <c r="F43" s="8"/>
    </row>
    <row r="44" spans="1:6" ht="90" x14ac:dyDescent="0.25">
      <c r="A44" s="61" t="s">
        <v>269</v>
      </c>
      <c r="B44" s="62"/>
      <c r="C44" s="17" t="s">
        <v>270</v>
      </c>
      <c r="D44" s="6"/>
      <c r="E44" s="7">
        <v>1790</v>
      </c>
      <c r="F44" s="8"/>
    </row>
    <row r="45" spans="1:6" ht="45" x14ac:dyDescent="0.25">
      <c r="A45" s="61" t="s">
        <v>273</v>
      </c>
      <c r="B45" s="62"/>
      <c r="C45" s="17" t="s">
        <v>277</v>
      </c>
      <c r="D45" s="6"/>
      <c r="E45" s="7">
        <v>6759</v>
      </c>
      <c r="F45" s="8"/>
    </row>
    <row r="46" spans="1:6" ht="67.5" x14ac:dyDescent="0.25">
      <c r="A46" s="61" t="s">
        <v>279</v>
      </c>
      <c r="B46" s="62"/>
      <c r="C46" s="17" t="s">
        <v>282</v>
      </c>
      <c r="D46" s="6"/>
      <c r="E46" s="6"/>
      <c r="F46" s="9">
        <v>41778</v>
      </c>
    </row>
    <row r="47" spans="1:6" ht="22.5" x14ac:dyDescent="0.25">
      <c r="A47" s="61" t="s">
        <v>279</v>
      </c>
      <c r="B47" s="62"/>
      <c r="C47" s="17" t="s">
        <v>382</v>
      </c>
      <c r="D47" s="6"/>
      <c r="E47" s="6"/>
      <c r="F47" s="9">
        <v>10</v>
      </c>
    </row>
    <row r="48" spans="1:6" ht="56.25" x14ac:dyDescent="0.25">
      <c r="A48" s="61" t="s">
        <v>279</v>
      </c>
      <c r="B48" s="62"/>
      <c r="C48" s="17" t="s">
        <v>283</v>
      </c>
      <c r="D48" s="6"/>
      <c r="E48" s="6"/>
      <c r="F48" s="9">
        <v>42</v>
      </c>
    </row>
    <row r="49" spans="1:6" ht="33.75" x14ac:dyDescent="0.25">
      <c r="A49" s="61" t="s">
        <v>279</v>
      </c>
      <c r="B49" s="62"/>
      <c r="C49" s="17" t="s">
        <v>284</v>
      </c>
      <c r="D49" s="6"/>
      <c r="E49" s="6"/>
      <c r="F49" s="9">
        <v>2229</v>
      </c>
    </row>
    <row r="50" spans="1:6" ht="33.75" x14ac:dyDescent="0.25">
      <c r="A50" s="61" t="s">
        <v>279</v>
      </c>
      <c r="B50" s="62"/>
      <c r="C50" s="17" t="s">
        <v>285</v>
      </c>
      <c r="D50" s="6"/>
      <c r="E50" s="7">
        <v>17</v>
      </c>
      <c r="F50" s="8"/>
    </row>
    <row r="51" spans="1:6" ht="56.25" x14ac:dyDescent="0.25">
      <c r="A51" s="61" t="s">
        <v>279</v>
      </c>
      <c r="B51" s="62"/>
      <c r="C51" s="17" t="s">
        <v>287</v>
      </c>
      <c r="D51" s="6"/>
      <c r="E51" s="7">
        <v>11</v>
      </c>
      <c r="F51" s="9">
        <v>620</v>
      </c>
    </row>
    <row r="52" spans="1:6" ht="56.25" x14ac:dyDescent="0.25">
      <c r="A52" s="61" t="s">
        <v>279</v>
      </c>
      <c r="B52" s="62"/>
      <c r="C52" s="17" t="s">
        <v>289</v>
      </c>
      <c r="D52" s="6"/>
      <c r="E52" s="7">
        <v>48</v>
      </c>
      <c r="F52" s="9">
        <v>762</v>
      </c>
    </row>
    <row r="53" spans="1:6" ht="22.5" x14ac:dyDescent="0.25">
      <c r="A53" s="61" t="s">
        <v>279</v>
      </c>
      <c r="B53" s="62"/>
      <c r="C53" s="17" t="s">
        <v>292</v>
      </c>
      <c r="D53" s="6"/>
      <c r="E53" s="6"/>
      <c r="F53" s="9">
        <v>132</v>
      </c>
    </row>
    <row r="54" spans="1:6" ht="56.25" x14ac:dyDescent="0.25">
      <c r="A54" s="61" t="s">
        <v>279</v>
      </c>
      <c r="B54" s="62"/>
      <c r="C54" s="17" t="s">
        <v>294</v>
      </c>
      <c r="D54" s="6"/>
      <c r="E54" s="7">
        <v>8</v>
      </c>
      <c r="F54" s="8"/>
    </row>
    <row r="55" spans="1:6" ht="45" x14ac:dyDescent="0.25">
      <c r="A55" s="61" t="s">
        <v>279</v>
      </c>
      <c r="B55" s="62"/>
      <c r="C55" s="17" t="s">
        <v>295</v>
      </c>
      <c r="D55" s="6"/>
      <c r="E55" s="6"/>
      <c r="F55" s="9">
        <v>153</v>
      </c>
    </row>
    <row r="56" spans="1:6" ht="45" x14ac:dyDescent="0.25">
      <c r="A56" s="61" t="s">
        <v>279</v>
      </c>
      <c r="B56" s="62"/>
      <c r="C56" s="17" t="s">
        <v>296</v>
      </c>
      <c r="D56" s="6"/>
      <c r="E56" s="6"/>
      <c r="F56" s="9">
        <v>5</v>
      </c>
    </row>
    <row r="57" spans="1:6" ht="45" x14ac:dyDescent="0.25">
      <c r="A57" s="61" t="s">
        <v>298</v>
      </c>
      <c r="B57" s="62"/>
      <c r="C57" s="17" t="s">
        <v>300</v>
      </c>
      <c r="D57" s="6"/>
      <c r="E57" s="6"/>
      <c r="F57" s="9">
        <v>1173</v>
      </c>
    </row>
    <row r="58" spans="1:6" ht="45" x14ac:dyDescent="0.25">
      <c r="A58" s="61" t="s">
        <v>298</v>
      </c>
      <c r="B58" s="62"/>
      <c r="C58" s="17" t="s">
        <v>301</v>
      </c>
      <c r="D58" s="7">
        <v>2</v>
      </c>
      <c r="E58" s="6"/>
      <c r="F58" s="9">
        <v>416</v>
      </c>
    </row>
    <row r="59" spans="1:6" ht="67.5" x14ac:dyDescent="0.25">
      <c r="A59" s="61" t="s">
        <v>298</v>
      </c>
      <c r="B59" s="62"/>
      <c r="C59" s="17" t="s">
        <v>303</v>
      </c>
      <c r="D59" s="6"/>
      <c r="E59" s="6"/>
      <c r="F59" s="9">
        <v>1777</v>
      </c>
    </row>
    <row r="60" spans="1:6" ht="56.25" x14ac:dyDescent="0.25">
      <c r="A60" s="61" t="s">
        <v>304</v>
      </c>
      <c r="B60" s="62"/>
      <c r="C60" s="17" t="s">
        <v>305</v>
      </c>
      <c r="D60" s="6"/>
      <c r="E60" s="6"/>
      <c r="F60" s="9">
        <v>163</v>
      </c>
    </row>
    <row r="61" spans="1:6" ht="45" x14ac:dyDescent="0.25">
      <c r="A61" s="61" t="s">
        <v>307</v>
      </c>
      <c r="B61" s="62"/>
      <c r="C61" s="17" t="s">
        <v>310</v>
      </c>
      <c r="D61" s="6"/>
      <c r="E61" s="6"/>
      <c r="F61" s="9">
        <v>608</v>
      </c>
    </row>
    <row r="62" spans="1:6" ht="45" x14ac:dyDescent="0.25">
      <c r="A62" s="61" t="s">
        <v>307</v>
      </c>
      <c r="B62" s="62"/>
      <c r="C62" s="17" t="s">
        <v>317</v>
      </c>
      <c r="D62" s="6"/>
      <c r="E62" s="6"/>
      <c r="F62" s="9">
        <v>56</v>
      </c>
    </row>
    <row r="63" spans="1:6" x14ac:dyDescent="0.25">
      <c r="A63" s="61" t="s">
        <v>383</v>
      </c>
      <c r="B63" s="62"/>
      <c r="C63" s="17" t="s">
        <v>383</v>
      </c>
      <c r="D63" s="7">
        <v>1</v>
      </c>
      <c r="E63" s="7">
        <v>1665</v>
      </c>
      <c r="F63" s="9">
        <v>829</v>
      </c>
    </row>
    <row r="64" spans="1:6" ht="45" x14ac:dyDescent="0.25">
      <c r="A64" s="61" t="s">
        <v>318</v>
      </c>
      <c r="B64" s="62"/>
      <c r="C64" s="17" t="s">
        <v>319</v>
      </c>
      <c r="D64" s="6"/>
      <c r="E64" s="7">
        <v>1306</v>
      </c>
      <c r="F64" s="8"/>
    </row>
    <row r="65" spans="1:6" ht="33.75" x14ac:dyDescent="0.25">
      <c r="A65" s="61" t="s">
        <v>318</v>
      </c>
      <c r="B65" s="62"/>
      <c r="C65" s="17" t="s">
        <v>321</v>
      </c>
      <c r="D65" s="6"/>
      <c r="E65" s="7">
        <v>780</v>
      </c>
      <c r="F65" s="8"/>
    </row>
    <row r="66" spans="1:6" ht="22.5" x14ac:dyDescent="0.25">
      <c r="A66" s="61" t="s">
        <v>318</v>
      </c>
      <c r="B66" s="62"/>
      <c r="C66" s="17" t="s">
        <v>322</v>
      </c>
      <c r="D66" s="6"/>
      <c r="E66" s="7">
        <v>1847</v>
      </c>
      <c r="F66" s="8"/>
    </row>
    <row r="67" spans="1:6" ht="56.25" x14ac:dyDescent="0.25">
      <c r="A67" s="61" t="s">
        <v>323</v>
      </c>
      <c r="B67" s="62"/>
      <c r="C67" s="17" t="s">
        <v>324</v>
      </c>
      <c r="D67" s="7">
        <v>302</v>
      </c>
      <c r="E67" s="6"/>
      <c r="F67" s="9">
        <v>18</v>
      </c>
    </row>
    <row r="68" spans="1:6" ht="45" x14ac:dyDescent="0.25">
      <c r="A68" s="61" t="s">
        <v>323</v>
      </c>
      <c r="B68" s="62"/>
      <c r="C68" s="17" t="s">
        <v>325</v>
      </c>
      <c r="D68" s="6"/>
      <c r="E68" s="6"/>
      <c r="F68" s="9">
        <v>769</v>
      </c>
    </row>
    <row r="69" spans="1:6" ht="45" x14ac:dyDescent="0.25">
      <c r="A69" s="61" t="s">
        <v>323</v>
      </c>
      <c r="B69" s="62"/>
      <c r="C69" s="17" t="s">
        <v>326</v>
      </c>
      <c r="D69" s="7">
        <v>1338</v>
      </c>
      <c r="E69" s="6"/>
      <c r="F69" s="9">
        <v>104</v>
      </c>
    </row>
    <row r="70" spans="1:6" ht="67.5" x14ac:dyDescent="0.25">
      <c r="A70" s="61" t="s">
        <v>323</v>
      </c>
      <c r="B70" s="62"/>
      <c r="C70" s="17" t="s">
        <v>327</v>
      </c>
      <c r="D70" s="6"/>
      <c r="E70" s="7">
        <v>957</v>
      </c>
      <c r="F70" s="8"/>
    </row>
    <row r="71" spans="1:6" ht="33.75" x14ac:dyDescent="0.25">
      <c r="A71" s="61" t="s">
        <v>323</v>
      </c>
      <c r="B71" s="62"/>
      <c r="C71" s="17" t="s">
        <v>328</v>
      </c>
      <c r="D71" s="7">
        <v>1</v>
      </c>
      <c r="E71" s="6"/>
      <c r="F71" s="8"/>
    </row>
    <row r="72" spans="1:6" ht="45" x14ac:dyDescent="0.25">
      <c r="A72" s="61" t="s">
        <v>323</v>
      </c>
      <c r="B72" s="62"/>
      <c r="C72" s="17" t="s">
        <v>329</v>
      </c>
      <c r="D72" s="6"/>
      <c r="E72" s="7">
        <v>139</v>
      </c>
      <c r="F72" s="8"/>
    </row>
    <row r="73" spans="1:6" ht="45" x14ac:dyDescent="0.25">
      <c r="A73" s="61" t="s">
        <v>323</v>
      </c>
      <c r="B73" s="62"/>
      <c r="C73" s="17" t="s">
        <v>330</v>
      </c>
      <c r="D73" s="6"/>
      <c r="E73" s="6"/>
      <c r="F73" s="9">
        <v>54</v>
      </c>
    </row>
    <row r="74" spans="1:6" ht="56.25" x14ac:dyDescent="0.25">
      <c r="A74" s="61" t="s">
        <v>323</v>
      </c>
      <c r="B74" s="62"/>
      <c r="C74" s="17" t="s">
        <v>334</v>
      </c>
      <c r="D74" s="6"/>
      <c r="E74" s="6"/>
      <c r="F74" s="9">
        <v>83</v>
      </c>
    </row>
    <row r="75" spans="1:6" ht="67.5" x14ac:dyDescent="0.25">
      <c r="A75" s="61" t="s">
        <v>335</v>
      </c>
      <c r="B75" s="62"/>
      <c r="C75" s="17" t="s">
        <v>342</v>
      </c>
      <c r="D75" s="6"/>
      <c r="E75" s="6"/>
      <c r="F75" s="9">
        <v>1</v>
      </c>
    </row>
    <row r="76" spans="1:6" ht="45" x14ac:dyDescent="0.25">
      <c r="A76" s="61" t="s">
        <v>335</v>
      </c>
      <c r="B76" s="62"/>
      <c r="C76" s="17" t="s">
        <v>343</v>
      </c>
      <c r="D76" s="6"/>
      <c r="E76" s="7">
        <v>18</v>
      </c>
      <c r="F76" s="9">
        <v>39710</v>
      </c>
    </row>
    <row r="77" spans="1:6" ht="67.5" x14ac:dyDescent="0.25">
      <c r="A77" s="61" t="s">
        <v>335</v>
      </c>
      <c r="B77" s="62"/>
      <c r="C77" s="17" t="s">
        <v>344</v>
      </c>
      <c r="D77" s="6"/>
      <c r="E77" s="6"/>
      <c r="F77" s="9">
        <v>1614</v>
      </c>
    </row>
    <row r="78" spans="1:6" ht="45" x14ac:dyDescent="0.25">
      <c r="A78" s="61" t="s">
        <v>335</v>
      </c>
      <c r="B78" s="62"/>
      <c r="C78" s="17" t="s">
        <v>346</v>
      </c>
      <c r="D78" s="6"/>
      <c r="E78" s="7">
        <v>12</v>
      </c>
      <c r="F78" s="9">
        <v>8834</v>
      </c>
    </row>
    <row r="79" spans="1:6" ht="45" x14ac:dyDescent="0.25">
      <c r="A79" s="61" t="s">
        <v>335</v>
      </c>
      <c r="B79" s="62"/>
      <c r="C79" s="17" t="s">
        <v>347</v>
      </c>
      <c r="D79" s="6"/>
      <c r="E79" s="6"/>
      <c r="F79" s="9">
        <v>635</v>
      </c>
    </row>
    <row r="80" spans="1:6" ht="78.75" x14ac:dyDescent="0.25">
      <c r="A80" s="61" t="s">
        <v>335</v>
      </c>
      <c r="B80" s="62"/>
      <c r="C80" s="17" t="s">
        <v>348</v>
      </c>
      <c r="D80" s="6"/>
      <c r="E80" s="6"/>
      <c r="F80" s="9">
        <v>62</v>
      </c>
    </row>
    <row r="81" spans="1:6" ht="45" x14ac:dyDescent="0.25">
      <c r="A81" s="61" t="s">
        <v>335</v>
      </c>
      <c r="B81" s="62"/>
      <c r="C81" s="17" t="s">
        <v>350</v>
      </c>
      <c r="D81" s="6"/>
      <c r="E81" s="6"/>
      <c r="F81" s="9">
        <v>426</v>
      </c>
    </row>
    <row r="82" spans="1:6" ht="45" x14ac:dyDescent="0.25">
      <c r="A82" s="65" t="s">
        <v>335</v>
      </c>
      <c r="B82" s="66"/>
      <c r="C82" s="18" t="s">
        <v>351</v>
      </c>
      <c r="D82" s="10"/>
      <c r="E82" s="11">
        <v>40</v>
      </c>
      <c r="F82" s="29">
        <v>4097</v>
      </c>
    </row>
  </sheetData>
  <mergeCells count="83">
    <mergeCell ref="A5:B5"/>
    <mergeCell ref="A2:B2"/>
    <mergeCell ref="D2:F2"/>
    <mergeCell ref="A3:B3"/>
    <mergeCell ref="D3:F3"/>
    <mergeCell ref="A4:B4"/>
    <mergeCell ref="A17:B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65:B65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77:B77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8:B78"/>
    <mergeCell ref="A79:B79"/>
    <mergeCell ref="A80:B80"/>
    <mergeCell ref="A81:B81"/>
    <mergeCell ref="A82:B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6" sqref="E6"/>
    </sheetView>
  </sheetViews>
  <sheetFormatPr defaultRowHeight="14.25" customHeight="1" x14ac:dyDescent="0.25"/>
  <cols>
    <col min="2" max="2" width="31" customWidth="1"/>
    <col min="3" max="3" width="67.85546875" customWidth="1"/>
  </cols>
  <sheetData>
    <row r="1" spans="1:5" ht="14.25" customHeight="1" x14ac:dyDescent="0.25">
      <c r="A1" s="30" t="s">
        <v>384</v>
      </c>
      <c r="B1" s="30" t="s">
        <v>181</v>
      </c>
      <c r="C1" s="30" t="s">
        <v>185</v>
      </c>
      <c r="D1" s="30" t="s">
        <v>176</v>
      </c>
      <c r="E1" s="9">
        <v>524.350348120592</v>
      </c>
    </row>
    <row r="2" spans="1:5" ht="14.25" customHeight="1" x14ac:dyDescent="0.25">
      <c r="A2" s="30" t="s">
        <v>384</v>
      </c>
      <c r="B2" s="30" t="s">
        <v>231</v>
      </c>
      <c r="C2" s="30" t="s">
        <v>232</v>
      </c>
      <c r="D2" s="30" t="s">
        <v>176</v>
      </c>
      <c r="E2" s="9">
        <v>195.786577530042</v>
      </c>
    </row>
    <row r="3" spans="1:5" ht="14.25" customHeight="1" x14ac:dyDescent="0.25">
      <c r="A3" s="30" t="s">
        <v>384</v>
      </c>
      <c r="B3" s="30" t="s">
        <v>231</v>
      </c>
      <c r="C3" s="30" t="s">
        <v>233</v>
      </c>
      <c r="D3" s="30" t="s">
        <v>176</v>
      </c>
      <c r="E3" s="9">
        <v>1595.78407673995</v>
      </c>
    </row>
    <row r="4" spans="1:5" ht="14.25" customHeight="1" x14ac:dyDescent="0.25">
      <c r="A4" s="30" t="s">
        <v>384</v>
      </c>
      <c r="B4" s="30" t="s">
        <v>231</v>
      </c>
      <c r="C4" s="30" t="s">
        <v>234</v>
      </c>
      <c r="D4" s="30" t="s">
        <v>176</v>
      </c>
      <c r="E4" s="9">
        <v>10342.258195205801</v>
      </c>
    </row>
    <row r="5" spans="1:5" ht="14.25" customHeight="1" x14ac:dyDescent="0.25">
      <c r="A5" s="30" t="s">
        <v>384</v>
      </c>
      <c r="B5" s="30" t="s">
        <v>231</v>
      </c>
      <c r="C5" s="30" t="s">
        <v>235</v>
      </c>
      <c r="D5" s="30" t="s">
        <v>176</v>
      </c>
      <c r="E5" s="9">
        <v>28846.673816175</v>
      </c>
    </row>
    <row r="6" spans="1:5" ht="14.25" customHeight="1" x14ac:dyDescent="0.25">
      <c r="A6" s="30" t="s">
        <v>384</v>
      </c>
      <c r="B6" s="30" t="s">
        <v>221</v>
      </c>
      <c r="C6" s="30" t="s">
        <v>225</v>
      </c>
      <c r="D6" s="30" t="s">
        <v>176</v>
      </c>
      <c r="E6" s="9">
        <v>1286.4185960360801</v>
      </c>
    </row>
    <row r="7" spans="1:5" ht="14.25" customHeight="1" x14ac:dyDescent="0.25">
      <c r="A7" s="30" t="s">
        <v>384</v>
      </c>
      <c r="B7" s="30" t="s">
        <v>221</v>
      </c>
      <c r="C7" s="30" t="s">
        <v>227</v>
      </c>
      <c r="D7" s="30" t="s">
        <v>176</v>
      </c>
      <c r="E7" s="9">
        <v>20.2559272923884</v>
      </c>
    </row>
    <row r="8" spans="1:5" ht="14.25" customHeight="1" x14ac:dyDescent="0.25">
      <c r="A8" s="30" t="s">
        <v>384</v>
      </c>
      <c r="B8" s="30" t="s">
        <v>247</v>
      </c>
      <c r="C8" s="30" t="s">
        <v>250</v>
      </c>
      <c r="D8" s="30" t="s">
        <v>176</v>
      </c>
      <c r="E8" s="9">
        <v>1074.5815018315</v>
      </c>
    </row>
    <row r="9" spans="1:5" ht="14.25" customHeight="1" x14ac:dyDescent="0.25">
      <c r="A9" s="30" t="s">
        <v>384</v>
      </c>
      <c r="B9" s="30" t="s">
        <v>264</v>
      </c>
      <c r="C9" s="30" t="s">
        <v>268</v>
      </c>
      <c r="D9" s="30" t="s">
        <v>176</v>
      </c>
      <c r="E9" s="9">
        <v>13636.320335197999</v>
      </c>
    </row>
    <row r="10" spans="1:5" ht="14.25" customHeight="1" x14ac:dyDescent="0.25">
      <c r="A10" s="30" t="s">
        <v>384</v>
      </c>
      <c r="B10" s="30" t="s">
        <v>269</v>
      </c>
      <c r="C10" s="30" t="s">
        <v>270</v>
      </c>
      <c r="D10" s="30" t="s">
        <v>176</v>
      </c>
      <c r="E10" s="9">
        <v>11262.1535956772</v>
      </c>
    </row>
    <row r="11" spans="1:5" ht="14.25" customHeight="1" x14ac:dyDescent="0.25">
      <c r="A11" s="30" t="s">
        <v>384</v>
      </c>
      <c r="B11" s="30" t="s">
        <v>269</v>
      </c>
      <c r="C11" s="30" t="s">
        <v>271</v>
      </c>
      <c r="D11" s="30" t="s">
        <v>176</v>
      </c>
      <c r="E11" s="9">
        <v>106411.374222914</v>
      </c>
    </row>
    <row r="12" spans="1:5" ht="14.25" customHeight="1" x14ac:dyDescent="0.25">
      <c r="A12" s="30" t="s">
        <v>384</v>
      </c>
      <c r="B12" s="30" t="s">
        <v>269</v>
      </c>
      <c r="C12" s="30" t="s">
        <v>272</v>
      </c>
      <c r="D12" s="30" t="s">
        <v>176</v>
      </c>
      <c r="E12" s="9">
        <v>10794.934677990301</v>
      </c>
    </row>
    <row r="13" spans="1:5" ht="14.25" customHeight="1" x14ac:dyDescent="0.25">
      <c r="A13" s="30" t="s">
        <v>384</v>
      </c>
      <c r="B13" s="30" t="s">
        <v>212</v>
      </c>
      <c r="C13" s="30" t="s">
        <v>215</v>
      </c>
      <c r="D13" s="30" t="s">
        <v>176</v>
      </c>
      <c r="E13" s="9">
        <v>7768.6026153344801</v>
      </c>
    </row>
    <row r="14" spans="1:5" ht="14.25" customHeight="1" x14ac:dyDescent="0.25">
      <c r="A14" s="30" t="s">
        <v>384</v>
      </c>
      <c r="B14" s="30" t="s">
        <v>279</v>
      </c>
      <c r="C14" s="30" t="s">
        <v>282</v>
      </c>
      <c r="D14" s="30" t="s">
        <v>176</v>
      </c>
      <c r="E14" s="9">
        <v>64674.912953512299</v>
      </c>
    </row>
    <row r="15" spans="1:5" ht="14.25" customHeight="1" x14ac:dyDescent="0.25">
      <c r="A15" s="30" t="s">
        <v>384</v>
      </c>
      <c r="B15" s="30" t="s">
        <v>279</v>
      </c>
      <c r="C15" s="30" t="s">
        <v>286</v>
      </c>
      <c r="D15" s="30" t="s">
        <v>176</v>
      </c>
      <c r="E15" s="9">
        <v>4254.1341575692404</v>
      </c>
    </row>
    <row r="16" spans="1:5" ht="14.25" customHeight="1" x14ac:dyDescent="0.25">
      <c r="A16" s="30" t="s">
        <v>384</v>
      </c>
      <c r="B16" s="30" t="s">
        <v>279</v>
      </c>
      <c r="C16" s="30" t="s">
        <v>289</v>
      </c>
      <c r="D16" s="30" t="s">
        <v>176</v>
      </c>
      <c r="E16" s="9">
        <v>3007.1796906631098</v>
      </c>
    </row>
    <row r="17" spans="1:5" ht="14.25" customHeight="1" x14ac:dyDescent="0.25">
      <c r="A17" s="30" t="s">
        <v>384</v>
      </c>
      <c r="B17" s="30" t="s">
        <v>279</v>
      </c>
      <c r="C17" s="30" t="s">
        <v>291</v>
      </c>
      <c r="D17" s="30" t="s">
        <v>176</v>
      </c>
      <c r="E17" s="9">
        <v>522.20088381660196</v>
      </c>
    </row>
    <row r="18" spans="1:5" ht="14.25" customHeight="1" x14ac:dyDescent="0.25">
      <c r="A18" s="30" t="s">
        <v>384</v>
      </c>
      <c r="B18" s="30" t="s">
        <v>279</v>
      </c>
      <c r="C18" s="30" t="s">
        <v>293</v>
      </c>
      <c r="D18" s="30" t="s">
        <v>176</v>
      </c>
      <c r="E18" s="9">
        <v>4741.1593089718799</v>
      </c>
    </row>
    <row r="19" spans="1:5" ht="14.25" customHeight="1" x14ac:dyDescent="0.25">
      <c r="A19" s="30" t="s">
        <v>384</v>
      </c>
      <c r="B19" s="30" t="s">
        <v>273</v>
      </c>
      <c r="C19" s="30" t="s">
        <v>274</v>
      </c>
      <c r="D19" s="30" t="s">
        <v>176</v>
      </c>
      <c r="E19" s="9">
        <v>10646.25182958</v>
      </c>
    </row>
    <row r="20" spans="1:5" ht="14.25" customHeight="1" x14ac:dyDescent="0.25">
      <c r="A20" s="30" t="s">
        <v>384</v>
      </c>
      <c r="B20" s="30" t="s">
        <v>273</v>
      </c>
      <c r="C20" s="30" t="s">
        <v>278</v>
      </c>
      <c r="D20" s="30" t="s">
        <v>176</v>
      </c>
      <c r="E20" s="9">
        <v>2151.36662350497</v>
      </c>
    </row>
    <row r="21" spans="1:5" ht="14.25" customHeight="1" x14ac:dyDescent="0.25">
      <c r="A21" s="30" t="s">
        <v>384</v>
      </c>
      <c r="B21" s="30" t="s">
        <v>279</v>
      </c>
      <c r="C21" s="30" t="s">
        <v>294</v>
      </c>
      <c r="D21" s="30" t="s">
        <v>176</v>
      </c>
      <c r="E21" s="9">
        <v>47.030390819627797</v>
      </c>
    </row>
    <row r="22" spans="1:5" ht="14.25" customHeight="1" x14ac:dyDescent="0.25">
      <c r="A22" s="30" t="s">
        <v>384</v>
      </c>
      <c r="B22" s="30" t="s">
        <v>335</v>
      </c>
      <c r="C22" s="30" t="s">
        <v>343</v>
      </c>
      <c r="D22" s="30" t="s">
        <v>176</v>
      </c>
      <c r="E22" s="9">
        <v>132932.636984101</v>
      </c>
    </row>
    <row r="23" spans="1:5" ht="14.25" customHeight="1" x14ac:dyDescent="0.25">
      <c r="A23" s="30" t="s">
        <v>384</v>
      </c>
      <c r="B23" s="30" t="s">
        <v>335</v>
      </c>
      <c r="C23" s="30" t="s">
        <v>344</v>
      </c>
      <c r="D23" s="30" t="s">
        <v>176</v>
      </c>
      <c r="E23" s="9">
        <v>7466.60081958518</v>
      </c>
    </row>
    <row r="24" spans="1:5" ht="14.25" customHeight="1" x14ac:dyDescent="0.25">
      <c r="A24" s="30" t="s">
        <v>384</v>
      </c>
      <c r="B24" s="30" t="s">
        <v>335</v>
      </c>
      <c r="C24" s="30" t="s">
        <v>345</v>
      </c>
      <c r="D24" s="30" t="s">
        <v>176</v>
      </c>
      <c r="E24" s="9">
        <v>7613.2605345231204</v>
      </c>
    </row>
    <row r="25" spans="1:5" ht="14.25" customHeight="1" x14ac:dyDescent="0.25">
      <c r="A25" s="30" t="s">
        <v>384</v>
      </c>
      <c r="B25" s="30" t="s">
        <v>335</v>
      </c>
      <c r="C25" s="30" t="s">
        <v>346</v>
      </c>
      <c r="D25" s="30" t="s">
        <v>176</v>
      </c>
      <c r="E25" s="9">
        <v>71792.613411405706</v>
      </c>
    </row>
    <row r="26" spans="1:5" ht="14.25" customHeight="1" x14ac:dyDescent="0.25">
      <c r="A26" s="30" t="s">
        <v>384</v>
      </c>
      <c r="B26" s="30" t="s">
        <v>335</v>
      </c>
      <c r="C26" s="30" t="s">
        <v>350</v>
      </c>
      <c r="D26" s="30" t="s">
        <v>176</v>
      </c>
      <c r="E26" s="9">
        <v>469.72192637304403</v>
      </c>
    </row>
    <row r="27" spans="1:5" ht="14.25" customHeight="1" x14ac:dyDescent="0.25">
      <c r="A27" s="30" t="s">
        <v>384</v>
      </c>
      <c r="B27" s="30" t="s">
        <v>335</v>
      </c>
      <c r="C27" s="30" t="s">
        <v>351</v>
      </c>
      <c r="D27" s="30" t="s">
        <v>176</v>
      </c>
      <c r="E27" s="9">
        <v>18495.215001319601</v>
      </c>
    </row>
    <row r="28" spans="1:5" ht="14.25" customHeight="1" x14ac:dyDescent="0.25">
      <c r="A28" s="30" t="s">
        <v>384</v>
      </c>
      <c r="B28" s="30" t="s">
        <v>323</v>
      </c>
      <c r="C28" s="30" t="s">
        <v>325</v>
      </c>
      <c r="D28" s="30" t="s">
        <v>176</v>
      </c>
      <c r="E28" s="9">
        <v>10203.3354537989</v>
      </c>
    </row>
    <row r="29" spans="1:5" ht="14.25" customHeight="1" x14ac:dyDescent="0.25">
      <c r="A29" s="30" t="s">
        <v>384</v>
      </c>
      <c r="B29" s="30" t="s">
        <v>323</v>
      </c>
      <c r="C29" s="30" t="s">
        <v>327</v>
      </c>
      <c r="D29" s="30" t="s">
        <v>176</v>
      </c>
      <c r="E29" s="9">
        <v>9131.5216995964493</v>
      </c>
    </row>
    <row r="30" spans="1:5" ht="14.25" customHeight="1" x14ac:dyDescent="0.25">
      <c r="A30" s="30" t="s">
        <v>384</v>
      </c>
      <c r="B30" s="30" t="s">
        <v>323</v>
      </c>
      <c r="C30" s="30" t="s">
        <v>330</v>
      </c>
      <c r="D30" s="30" t="s">
        <v>176</v>
      </c>
      <c r="E30" s="9">
        <v>1220.62339829699</v>
      </c>
    </row>
    <row r="31" spans="1:5" ht="14.25" customHeight="1" x14ac:dyDescent="0.25">
      <c r="A31" s="30" t="s">
        <v>384</v>
      </c>
      <c r="B31" s="30" t="s">
        <v>236</v>
      </c>
      <c r="C31" s="30" t="s">
        <v>240</v>
      </c>
      <c r="D31" s="30" t="s">
        <v>176</v>
      </c>
      <c r="E31" s="9">
        <v>5840.17608352768</v>
      </c>
    </row>
    <row r="32" spans="1:5" ht="14.25" customHeight="1" x14ac:dyDescent="0.25">
      <c r="A32" s="30" t="s">
        <v>384</v>
      </c>
      <c r="B32" s="30" t="s">
        <v>236</v>
      </c>
      <c r="C32" s="30" t="s">
        <v>244</v>
      </c>
      <c r="D32" s="30" t="s">
        <v>176</v>
      </c>
      <c r="E32" s="9">
        <v>492</v>
      </c>
    </row>
    <row r="33" spans="1:5" ht="14.25" customHeight="1" x14ac:dyDescent="0.25">
      <c r="A33" s="31" t="s">
        <v>384</v>
      </c>
      <c r="B33" s="31" t="s">
        <v>335</v>
      </c>
      <c r="C33" s="31" t="s">
        <v>352</v>
      </c>
      <c r="D33" s="31" t="s">
        <v>176</v>
      </c>
      <c r="E33" s="29">
        <v>12420.894322170399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workbookViewId="0">
      <selection activeCell="B5" sqref="B5"/>
    </sheetView>
  </sheetViews>
  <sheetFormatPr defaultRowHeight="15" x14ac:dyDescent="0.25"/>
  <cols>
    <col min="1" max="1" width="10.5703125" bestFit="1" customWidth="1"/>
    <col min="2" max="2" width="63.7109375" customWidth="1"/>
    <col min="5" max="5" width="58.5703125" customWidth="1"/>
  </cols>
  <sheetData>
    <row r="1" spans="1:5" x14ac:dyDescent="0.25">
      <c r="A1" t="str">
        <f>MID(B1,1,4)</f>
        <v>CGNT</v>
      </c>
      <c r="B1" t="s">
        <v>385</v>
      </c>
      <c r="C1">
        <v>1</v>
      </c>
      <c r="E1" s="34" t="s">
        <v>188</v>
      </c>
    </row>
    <row r="2" spans="1:5" x14ac:dyDescent="0.25">
      <c r="A2" t="str">
        <f t="shared" ref="A2:A65" si="0">MID(B2,1,4)</f>
        <v>CGNT</v>
      </c>
      <c r="B2" t="s">
        <v>385</v>
      </c>
      <c r="C2">
        <v>1</v>
      </c>
      <c r="E2" t="s">
        <v>385</v>
      </c>
    </row>
    <row r="3" spans="1:5" x14ac:dyDescent="0.25">
      <c r="A3" t="str">
        <f t="shared" si="0"/>
        <v>CGNT</v>
      </c>
      <c r="B3" t="s">
        <v>385</v>
      </c>
      <c r="C3">
        <v>1</v>
      </c>
    </row>
    <row r="4" spans="1:5" x14ac:dyDescent="0.25">
      <c r="A4" t="str">
        <f t="shared" si="0"/>
        <v>CGNT</v>
      </c>
      <c r="B4" t="s">
        <v>385</v>
      </c>
      <c r="C4">
        <v>1</v>
      </c>
    </row>
    <row r="5" spans="1:5" x14ac:dyDescent="0.25">
      <c r="A5" t="str">
        <f t="shared" si="0"/>
        <v>CJNT</v>
      </c>
      <c r="B5" t="s">
        <v>189</v>
      </c>
      <c r="C5">
        <v>1</v>
      </c>
    </row>
    <row r="6" spans="1:5" x14ac:dyDescent="0.25">
      <c r="A6" t="str">
        <f t="shared" si="0"/>
        <v>CJNT</v>
      </c>
      <c r="B6" t="s">
        <v>189</v>
      </c>
      <c r="C6">
        <v>1</v>
      </c>
    </row>
    <row r="7" spans="1:5" x14ac:dyDescent="0.25">
      <c r="A7" t="str">
        <f t="shared" si="0"/>
        <v>CJNT</v>
      </c>
      <c r="B7" t="s">
        <v>189</v>
      </c>
      <c r="C7">
        <v>1</v>
      </c>
    </row>
    <row r="8" spans="1:5" x14ac:dyDescent="0.25">
      <c r="A8" t="str">
        <f t="shared" si="0"/>
        <v>CJNT</v>
      </c>
      <c r="B8" t="s">
        <v>189</v>
      </c>
      <c r="C8">
        <v>1</v>
      </c>
    </row>
    <row r="9" spans="1:5" x14ac:dyDescent="0.25">
      <c r="A9" t="str">
        <f t="shared" si="0"/>
        <v>DANT</v>
      </c>
      <c r="B9" t="s">
        <v>196</v>
      </c>
      <c r="C9">
        <v>1</v>
      </c>
    </row>
    <row r="10" spans="1:5" x14ac:dyDescent="0.25">
      <c r="A10" t="str">
        <f t="shared" si="0"/>
        <v>DANT</v>
      </c>
      <c r="B10" t="s">
        <v>196</v>
      </c>
      <c r="C10">
        <v>1</v>
      </c>
    </row>
    <row r="11" spans="1:5" x14ac:dyDescent="0.25">
      <c r="A11" t="str">
        <f t="shared" si="0"/>
        <v>DANT</v>
      </c>
      <c r="B11" t="s">
        <v>196</v>
      </c>
      <c r="C11">
        <v>1</v>
      </c>
    </row>
    <row r="12" spans="1:5" x14ac:dyDescent="0.25">
      <c r="A12" t="str">
        <f t="shared" si="0"/>
        <v>DDNT</v>
      </c>
      <c r="B12" t="s">
        <v>197</v>
      </c>
      <c r="C12">
        <v>1</v>
      </c>
    </row>
    <row r="13" spans="1:5" x14ac:dyDescent="0.25">
      <c r="A13" t="str">
        <f t="shared" si="0"/>
        <v>DDNT</v>
      </c>
      <c r="B13" t="s">
        <v>197</v>
      </c>
      <c r="C13">
        <v>1</v>
      </c>
    </row>
    <row r="14" spans="1:5" x14ac:dyDescent="0.25">
      <c r="A14" t="str">
        <f t="shared" si="0"/>
        <v>DDNT</v>
      </c>
      <c r="B14" t="s">
        <v>197</v>
      </c>
      <c r="C14">
        <v>1</v>
      </c>
    </row>
    <row r="15" spans="1:5" x14ac:dyDescent="0.25">
      <c r="A15" t="str">
        <f t="shared" si="0"/>
        <v>DDNT</v>
      </c>
      <c r="B15" t="s">
        <v>197</v>
      </c>
      <c r="C15">
        <v>1</v>
      </c>
    </row>
    <row r="16" spans="1:5" x14ac:dyDescent="0.25">
      <c r="A16" t="str">
        <f t="shared" si="0"/>
        <v>DDNT</v>
      </c>
      <c r="B16" t="s">
        <v>197</v>
      </c>
      <c r="C16">
        <v>1</v>
      </c>
    </row>
    <row r="17" spans="1:3" x14ac:dyDescent="0.25">
      <c r="A17" t="str">
        <f t="shared" si="0"/>
        <v>DDNT</v>
      </c>
      <c r="B17" t="s">
        <v>197</v>
      </c>
      <c r="C17">
        <v>1</v>
      </c>
    </row>
    <row r="18" spans="1:3" x14ac:dyDescent="0.25">
      <c r="A18" t="str">
        <f t="shared" si="0"/>
        <v>DDNT</v>
      </c>
      <c r="B18" t="s">
        <v>197</v>
      </c>
      <c r="C18">
        <v>1</v>
      </c>
    </row>
    <row r="19" spans="1:3" x14ac:dyDescent="0.25">
      <c r="A19" t="str">
        <f t="shared" si="0"/>
        <v>DDNT</v>
      </c>
      <c r="B19" t="s">
        <v>197</v>
      </c>
      <c r="C19">
        <v>1</v>
      </c>
    </row>
    <row r="20" spans="1:3" x14ac:dyDescent="0.25">
      <c r="A20" t="str">
        <f t="shared" si="0"/>
        <v>DXNT</v>
      </c>
      <c r="B20" t="s">
        <v>201</v>
      </c>
      <c r="C20">
        <v>1</v>
      </c>
    </row>
    <row r="21" spans="1:3" x14ac:dyDescent="0.25">
      <c r="A21" t="str">
        <f t="shared" si="0"/>
        <v>DXNT</v>
      </c>
      <c r="B21" t="s">
        <v>201</v>
      </c>
      <c r="C21">
        <v>1</v>
      </c>
    </row>
    <row r="22" spans="1:3" x14ac:dyDescent="0.25">
      <c r="A22" t="str">
        <f t="shared" si="0"/>
        <v>DYNT</v>
      </c>
      <c r="B22" t="s">
        <v>202</v>
      </c>
      <c r="C22">
        <v>1</v>
      </c>
    </row>
    <row r="23" spans="1:3" x14ac:dyDescent="0.25">
      <c r="A23" t="str">
        <f t="shared" si="0"/>
        <v>DZNT</v>
      </c>
      <c r="B23" t="s">
        <v>203</v>
      </c>
      <c r="C23">
        <v>1</v>
      </c>
    </row>
    <row r="24" spans="1:3" x14ac:dyDescent="0.25">
      <c r="A24" t="str">
        <f t="shared" si="0"/>
        <v>DZNT</v>
      </c>
      <c r="B24" t="s">
        <v>203</v>
      </c>
      <c r="C24">
        <v>1</v>
      </c>
    </row>
    <row r="25" spans="1:3" x14ac:dyDescent="0.25">
      <c r="A25" t="str">
        <f t="shared" si="0"/>
        <v>DZNT</v>
      </c>
      <c r="B25" t="s">
        <v>203</v>
      </c>
      <c r="C25">
        <v>1</v>
      </c>
    </row>
    <row r="26" spans="1:3" x14ac:dyDescent="0.25">
      <c r="A26" t="str">
        <f t="shared" si="0"/>
        <v>DZNT</v>
      </c>
      <c r="B26" t="s">
        <v>203</v>
      </c>
      <c r="C26">
        <v>1</v>
      </c>
    </row>
    <row r="27" spans="1:3" x14ac:dyDescent="0.25">
      <c r="A27" t="str">
        <f t="shared" si="0"/>
        <v>D1NT</v>
      </c>
      <c r="B27" t="s">
        <v>192</v>
      </c>
      <c r="C27">
        <v>1</v>
      </c>
    </row>
    <row r="28" spans="1:3" x14ac:dyDescent="0.25">
      <c r="A28" t="str">
        <f t="shared" si="0"/>
        <v>D1NT</v>
      </c>
      <c r="B28" t="s">
        <v>192</v>
      </c>
      <c r="C28">
        <v>1</v>
      </c>
    </row>
    <row r="29" spans="1:3" x14ac:dyDescent="0.25">
      <c r="A29" t="str">
        <f t="shared" si="0"/>
        <v>D1NT</v>
      </c>
      <c r="B29" t="s">
        <v>192</v>
      </c>
      <c r="C29">
        <v>1</v>
      </c>
    </row>
    <row r="30" spans="1:3" x14ac:dyDescent="0.25">
      <c r="A30" t="str">
        <f t="shared" si="0"/>
        <v>D1NT</v>
      </c>
      <c r="B30" t="s">
        <v>192</v>
      </c>
      <c r="C30">
        <v>1</v>
      </c>
    </row>
    <row r="31" spans="1:3" x14ac:dyDescent="0.25">
      <c r="A31" t="str">
        <f t="shared" si="0"/>
        <v>D1NT</v>
      </c>
      <c r="B31" t="s">
        <v>192</v>
      </c>
      <c r="C31">
        <v>1</v>
      </c>
    </row>
    <row r="32" spans="1:3" x14ac:dyDescent="0.25">
      <c r="A32" t="str">
        <f t="shared" si="0"/>
        <v>D1NT</v>
      </c>
      <c r="B32" t="s">
        <v>192</v>
      </c>
      <c r="C32">
        <v>1</v>
      </c>
    </row>
    <row r="33" spans="1:3" x14ac:dyDescent="0.25">
      <c r="A33" t="str">
        <f t="shared" si="0"/>
        <v>D1NT</v>
      </c>
      <c r="B33" t="s">
        <v>192</v>
      </c>
      <c r="C33">
        <v>1</v>
      </c>
    </row>
    <row r="34" spans="1:3" x14ac:dyDescent="0.25">
      <c r="A34" t="str">
        <f t="shared" si="0"/>
        <v>D1NT</v>
      </c>
      <c r="B34" t="s">
        <v>192</v>
      </c>
      <c r="C34">
        <v>1</v>
      </c>
    </row>
    <row r="35" spans="1:3" x14ac:dyDescent="0.25">
      <c r="A35" t="str">
        <f t="shared" si="0"/>
        <v>D1NT</v>
      </c>
      <c r="B35" t="s">
        <v>192</v>
      </c>
      <c r="C35">
        <v>1</v>
      </c>
    </row>
    <row r="36" spans="1:3" x14ac:dyDescent="0.25">
      <c r="A36" t="str">
        <f t="shared" si="0"/>
        <v>D1NT</v>
      </c>
      <c r="B36" t="s">
        <v>192</v>
      </c>
      <c r="C36">
        <v>1</v>
      </c>
    </row>
    <row r="37" spans="1:3" x14ac:dyDescent="0.25">
      <c r="A37" t="str">
        <f t="shared" si="0"/>
        <v>D1NT</v>
      </c>
      <c r="B37" t="s">
        <v>192</v>
      </c>
      <c r="C37">
        <v>1</v>
      </c>
    </row>
    <row r="38" spans="1:3" x14ac:dyDescent="0.25">
      <c r="A38" t="str">
        <f t="shared" si="0"/>
        <v>D1NT</v>
      </c>
      <c r="B38" t="s">
        <v>192</v>
      </c>
      <c r="C38">
        <v>1</v>
      </c>
    </row>
    <row r="39" spans="1:3" x14ac:dyDescent="0.25">
      <c r="A39" t="str">
        <f t="shared" si="0"/>
        <v>D1NT</v>
      </c>
      <c r="B39" t="s">
        <v>192</v>
      </c>
      <c r="C39">
        <v>1</v>
      </c>
    </row>
    <row r="40" spans="1:3" x14ac:dyDescent="0.25">
      <c r="A40" t="str">
        <f t="shared" si="0"/>
        <v>D1NT</v>
      </c>
      <c r="B40" t="s">
        <v>192</v>
      </c>
      <c r="C40">
        <v>1</v>
      </c>
    </row>
    <row r="41" spans="1:3" x14ac:dyDescent="0.25">
      <c r="A41" t="str">
        <f t="shared" si="0"/>
        <v>D1NT</v>
      </c>
      <c r="B41" t="s">
        <v>192</v>
      </c>
      <c r="C41">
        <v>1</v>
      </c>
    </row>
    <row r="42" spans="1:3" x14ac:dyDescent="0.25">
      <c r="A42" t="str">
        <f t="shared" si="0"/>
        <v>D1NT</v>
      </c>
      <c r="B42" t="s">
        <v>192</v>
      </c>
      <c r="C42">
        <v>1</v>
      </c>
    </row>
    <row r="43" spans="1:3" x14ac:dyDescent="0.25">
      <c r="A43" t="str">
        <f t="shared" si="0"/>
        <v>D1NT</v>
      </c>
      <c r="B43" t="s">
        <v>192</v>
      </c>
      <c r="C43">
        <v>1</v>
      </c>
    </row>
    <row r="44" spans="1:3" x14ac:dyDescent="0.25">
      <c r="A44" t="str">
        <f t="shared" si="0"/>
        <v>D1NT</v>
      </c>
      <c r="B44" t="s">
        <v>192</v>
      </c>
      <c r="C44">
        <v>1</v>
      </c>
    </row>
    <row r="45" spans="1:3" x14ac:dyDescent="0.25">
      <c r="A45" t="str">
        <f t="shared" si="0"/>
        <v>D1NT</v>
      </c>
      <c r="B45" t="s">
        <v>192</v>
      </c>
      <c r="C45">
        <v>1</v>
      </c>
    </row>
    <row r="46" spans="1:3" x14ac:dyDescent="0.25">
      <c r="A46" t="str">
        <f t="shared" si="0"/>
        <v>D1NT</v>
      </c>
      <c r="B46" t="s">
        <v>192</v>
      </c>
      <c r="C46">
        <v>1</v>
      </c>
    </row>
    <row r="47" spans="1:3" x14ac:dyDescent="0.25">
      <c r="A47" t="str">
        <f t="shared" si="0"/>
        <v>D1NT</v>
      </c>
      <c r="B47" t="s">
        <v>192</v>
      </c>
      <c r="C47">
        <v>1</v>
      </c>
    </row>
    <row r="48" spans="1:3" x14ac:dyDescent="0.25">
      <c r="A48" t="str">
        <f t="shared" si="0"/>
        <v>D1NT</v>
      </c>
      <c r="B48" t="s">
        <v>192</v>
      </c>
      <c r="C48">
        <v>1</v>
      </c>
    </row>
    <row r="49" spans="1:3" x14ac:dyDescent="0.25">
      <c r="A49" t="str">
        <f t="shared" si="0"/>
        <v>D1NT</v>
      </c>
      <c r="B49" t="s">
        <v>192</v>
      </c>
      <c r="C49">
        <v>1</v>
      </c>
    </row>
    <row r="50" spans="1:3" x14ac:dyDescent="0.25">
      <c r="A50" t="str">
        <f t="shared" si="0"/>
        <v>D1NT</v>
      </c>
      <c r="B50" t="s">
        <v>192</v>
      </c>
      <c r="C50">
        <v>1</v>
      </c>
    </row>
    <row r="51" spans="1:3" x14ac:dyDescent="0.25">
      <c r="A51" t="str">
        <f t="shared" si="0"/>
        <v>D1NT</v>
      </c>
      <c r="B51" t="s">
        <v>192</v>
      </c>
      <c r="C51">
        <v>1</v>
      </c>
    </row>
    <row r="52" spans="1:3" x14ac:dyDescent="0.25">
      <c r="A52" t="str">
        <f t="shared" si="0"/>
        <v>D1NT</v>
      </c>
      <c r="B52" t="s">
        <v>192</v>
      </c>
      <c r="C52">
        <v>1</v>
      </c>
    </row>
    <row r="53" spans="1:3" x14ac:dyDescent="0.25">
      <c r="A53" t="str">
        <f t="shared" si="0"/>
        <v>K2NT</v>
      </c>
      <c r="B53" t="s">
        <v>205</v>
      </c>
      <c r="C53">
        <v>1</v>
      </c>
    </row>
    <row r="54" spans="1:3" x14ac:dyDescent="0.25">
      <c r="A54" t="str">
        <f t="shared" si="0"/>
        <v>K2NT</v>
      </c>
      <c r="B54" t="s">
        <v>205</v>
      </c>
      <c r="C54">
        <v>1</v>
      </c>
    </row>
    <row r="55" spans="1:3" x14ac:dyDescent="0.25">
      <c r="A55" t="str">
        <f t="shared" si="0"/>
        <v>K2NT</v>
      </c>
      <c r="B55" t="s">
        <v>205</v>
      </c>
      <c r="C55">
        <v>1</v>
      </c>
    </row>
    <row r="56" spans="1:3" x14ac:dyDescent="0.25">
      <c r="A56" t="str">
        <f t="shared" si="0"/>
        <v>K2NT</v>
      </c>
      <c r="B56" t="s">
        <v>205</v>
      </c>
      <c r="C56">
        <v>1</v>
      </c>
    </row>
    <row r="57" spans="1:3" x14ac:dyDescent="0.25">
      <c r="A57" t="str">
        <f t="shared" si="0"/>
        <v>K2NT</v>
      </c>
      <c r="B57" t="s">
        <v>205</v>
      </c>
      <c r="C57">
        <v>1</v>
      </c>
    </row>
    <row r="58" spans="1:3" x14ac:dyDescent="0.25">
      <c r="A58" t="str">
        <f t="shared" si="0"/>
        <v>K2NT</v>
      </c>
      <c r="B58" t="s">
        <v>205</v>
      </c>
      <c r="C58">
        <v>1</v>
      </c>
    </row>
    <row r="59" spans="1:3" x14ac:dyDescent="0.25">
      <c r="A59" t="str">
        <f t="shared" si="0"/>
        <v>K2NT</v>
      </c>
      <c r="B59" t="s">
        <v>205</v>
      </c>
      <c r="C59">
        <v>1</v>
      </c>
    </row>
    <row r="60" spans="1:3" x14ac:dyDescent="0.25">
      <c r="A60" t="str">
        <f t="shared" si="0"/>
        <v>K2NT</v>
      </c>
      <c r="B60" t="s">
        <v>205</v>
      </c>
      <c r="C60">
        <v>1</v>
      </c>
    </row>
    <row r="61" spans="1:3" x14ac:dyDescent="0.25">
      <c r="A61" t="str">
        <f t="shared" si="0"/>
        <v>K3NT</v>
      </c>
      <c r="B61" t="s">
        <v>206</v>
      </c>
      <c r="C61">
        <v>1</v>
      </c>
    </row>
    <row r="62" spans="1:3" x14ac:dyDescent="0.25">
      <c r="A62" t="str">
        <f t="shared" si="0"/>
        <v>K3NT</v>
      </c>
      <c r="B62" t="s">
        <v>206</v>
      </c>
      <c r="C62">
        <v>1</v>
      </c>
    </row>
    <row r="63" spans="1:3" x14ac:dyDescent="0.25">
      <c r="A63" t="str">
        <f t="shared" si="0"/>
        <v>K3NT</v>
      </c>
      <c r="B63" t="s">
        <v>206</v>
      </c>
      <c r="C63">
        <v>1</v>
      </c>
    </row>
    <row r="64" spans="1:3" x14ac:dyDescent="0.25">
      <c r="A64" t="str">
        <f t="shared" si="0"/>
        <v>K3NT</v>
      </c>
      <c r="B64" t="s">
        <v>206</v>
      </c>
      <c r="C64">
        <v>1</v>
      </c>
    </row>
    <row r="65" spans="1:3" x14ac:dyDescent="0.25">
      <c r="A65" t="str">
        <f t="shared" si="0"/>
        <v>K3NT</v>
      </c>
      <c r="B65" t="s">
        <v>206</v>
      </c>
      <c r="C65">
        <v>1</v>
      </c>
    </row>
    <row r="66" spans="1:3" x14ac:dyDescent="0.25">
      <c r="A66" t="str">
        <f t="shared" ref="A66:A129" si="1">MID(B66,1,4)</f>
        <v>K3NT</v>
      </c>
      <c r="B66" t="s">
        <v>206</v>
      </c>
      <c r="C66">
        <v>1</v>
      </c>
    </row>
    <row r="67" spans="1:3" x14ac:dyDescent="0.25">
      <c r="A67" t="str">
        <f t="shared" si="1"/>
        <v>K4NT</v>
      </c>
      <c r="B67" t="s">
        <v>207</v>
      </c>
      <c r="C67">
        <v>1</v>
      </c>
    </row>
    <row r="68" spans="1:3" x14ac:dyDescent="0.25">
      <c r="A68" t="str">
        <f t="shared" si="1"/>
        <v>K4NT</v>
      </c>
      <c r="B68" t="s">
        <v>207</v>
      </c>
      <c r="C68">
        <v>1</v>
      </c>
    </row>
    <row r="69" spans="1:3" x14ac:dyDescent="0.25">
      <c r="A69" t="str">
        <f t="shared" si="1"/>
        <v>K4NT</v>
      </c>
      <c r="B69" t="s">
        <v>207</v>
      </c>
      <c r="C69">
        <v>1</v>
      </c>
    </row>
    <row r="70" spans="1:3" x14ac:dyDescent="0.25">
      <c r="A70" t="str">
        <f t="shared" si="1"/>
        <v>K4NT</v>
      </c>
      <c r="B70" t="s">
        <v>207</v>
      </c>
      <c r="C70">
        <v>1</v>
      </c>
    </row>
    <row r="71" spans="1:3" x14ac:dyDescent="0.25">
      <c r="A71" t="str">
        <f t="shared" si="1"/>
        <v>K4NT</v>
      </c>
      <c r="B71" t="s">
        <v>207</v>
      </c>
      <c r="C71">
        <v>1</v>
      </c>
    </row>
    <row r="72" spans="1:3" x14ac:dyDescent="0.25">
      <c r="A72" t="str">
        <f t="shared" si="1"/>
        <v>K4NT</v>
      </c>
      <c r="B72" t="s">
        <v>207</v>
      </c>
      <c r="C72">
        <v>1</v>
      </c>
    </row>
    <row r="73" spans="1:3" x14ac:dyDescent="0.25">
      <c r="A73" t="str">
        <f t="shared" si="1"/>
        <v>K4NT</v>
      </c>
      <c r="B73" t="s">
        <v>207</v>
      </c>
      <c r="C73">
        <v>1</v>
      </c>
    </row>
    <row r="74" spans="1:3" x14ac:dyDescent="0.25">
      <c r="A74" t="str">
        <f t="shared" si="1"/>
        <v>K4NT</v>
      </c>
      <c r="B74" t="s">
        <v>207</v>
      </c>
      <c r="C74">
        <v>1</v>
      </c>
    </row>
    <row r="75" spans="1:3" x14ac:dyDescent="0.25">
      <c r="A75" t="str">
        <f t="shared" si="1"/>
        <v>K9NT</v>
      </c>
      <c r="B75" t="s">
        <v>209</v>
      </c>
      <c r="C75">
        <v>1</v>
      </c>
    </row>
    <row r="76" spans="1:3" x14ac:dyDescent="0.25">
      <c r="A76" t="str">
        <f t="shared" si="1"/>
        <v>JENT</v>
      </c>
      <c r="B76" t="s">
        <v>214</v>
      </c>
      <c r="C76">
        <v>1</v>
      </c>
    </row>
    <row r="77" spans="1:3" x14ac:dyDescent="0.25">
      <c r="A77" t="str">
        <f t="shared" si="1"/>
        <v>JENT</v>
      </c>
      <c r="B77" t="s">
        <v>214</v>
      </c>
      <c r="C77">
        <v>1</v>
      </c>
    </row>
    <row r="78" spans="1:3" x14ac:dyDescent="0.25">
      <c r="A78" t="str">
        <f t="shared" si="1"/>
        <v>JZNT</v>
      </c>
      <c r="B78" t="s">
        <v>216</v>
      </c>
      <c r="C78">
        <v>1</v>
      </c>
    </row>
    <row r="79" spans="1:3" x14ac:dyDescent="0.25">
      <c r="A79" t="str">
        <f t="shared" si="1"/>
        <v>JZNT</v>
      </c>
      <c r="B79" t="s">
        <v>216</v>
      </c>
      <c r="C79">
        <v>1</v>
      </c>
    </row>
    <row r="80" spans="1:3" x14ac:dyDescent="0.25">
      <c r="A80" t="str">
        <f t="shared" si="1"/>
        <v>JZNT</v>
      </c>
      <c r="B80" t="s">
        <v>216</v>
      </c>
      <c r="C80">
        <v>1</v>
      </c>
    </row>
    <row r="81" spans="1:3" x14ac:dyDescent="0.25">
      <c r="A81" t="str">
        <f t="shared" si="1"/>
        <v>JZNT</v>
      </c>
      <c r="B81" t="s">
        <v>216</v>
      </c>
      <c r="C81">
        <v>1</v>
      </c>
    </row>
    <row r="82" spans="1:3" x14ac:dyDescent="0.25">
      <c r="A82" t="str">
        <f t="shared" si="1"/>
        <v>JZNT</v>
      </c>
      <c r="B82" t="s">
        <v>216</v>
      </c>
      <c r="C82">
        <v>1</v>
      </c>
    </row>
    <row r="83" spans="1:3" x14ac:dyDescent="0.25">
      <c r="A83" t="str">
        <f t="shared" si="1"/>
        <v>JZNT</v>
      </c>
      <c r="B83" t="s">
        <v>216</v>
      </c>
      <c r="C83">
        <v>1</v>
      </c>
    </row>
    <row r="84" spans="1:3" x14ac:dyDescent="0.25">
      <c r="A84" t="str">
        <f t="shared" si="1"/>
        <v>FBNT</v>
      </c>
      <c r="B84" t="s">
        <v>223</v>
      </c>
      <c r="C84">
        <v>1</v>
      </c>
    </row>
    <row r="85" spans="1:3" x14ac:dyDescent="0.25">
      <c r="A85" t="str">
        <f t="shared" si="1"/>
        <v>FPNT</v>
      </c>
      <c r="B85" t="s">
        <v>226</v>
      </c>
      <c r="C85">
        <v>1</v>
      </c>
    </row>
    <row r="86" spans="1:3" x14ac:dyDescent="0.25">
      <c r="A86" t="str">
        <f t="shared" si="1"/>
        <v>FPNT</v>
      </c>
      <c r="B86" t="s">
        <v>226</v>
      </c>
      <c r="C86">
        <v>1</v>
      </c>
    </row>
    <row r="87" spans="1:3" x14ac:dyDescent="0.25">
      <c r="A87" t="str">
        <f t="shared" si="1"/>
        <v>FPNT</v>
      </c>
      <c r="B87" t="s">
        <v>226</v>
      </c>
      <c r="C87">
        <v>1</v>
      </c>
    </row>
    <row r="88" spans="1:3" x14ac:dyDescent="0.25">
      <c r="A88" t="str">
        <f t="shared" si="1"/>
        <v>FPNT</v>
      </c>
      <c r="B88" t="s">
        <v>226</v>
      </c>
      <c r="C88">
        <v>1</v>
      </c>
    </row>
    <row r="89" spans="1:3" x14ac:dyDescent="0.25">
      <c r="A89" t="str">
        <f t="shared" si="1"/>
        <v>FPNT</v>
      </c>
      <c r="B89" t="s">
        <v>226</v>
      </c>
      <c r="C89">
        <v>1</v>
      </c>
    </row>
    <row r="90" spans="1:3" x14ac:dyDescent="0.25">
      <c r="A90" t="str">
        <f t="shared" si="1"/>
        <v>FPNT</v>
      </c>
      <c r="B90" t="s">
        <v>226</v>
      </c>
      <c r="C90">
        <v>1</v>
      </c>
    </row>
    <row r="91" spans="1:3" x14ac:dyDescent="0.25">
      <c r="A91" t="str">
        <f t="shared" si="1"/>
        <v>FPNT</v>
      </c>
      <c r="B91" t="s">
        <v>226</v>
      </c>
      <c r="C91">
        <v>1</v>
      </c>
    </row>
    <row r="92" spans="1:3" x14ac:dyDescent="0.25">
      <c r="A92" t="str">
        <f t="shared" si="1"/>
        <v>FPNT</v>
      </c>
      <c r="B92" t="s">
        <v>226</v>
      </c>
      <c r="C92">
        <v>1</v>
      </c>
    </row>
    <row r="93" spans="1:3" x14ac:dyDescent="0.25">
      <c r="A93" t="str">
        <f t="shared" si="1"/>
        <v>UINT</v>
      </c>
      <c r="B93" t="s">
        <v>230</v>
      </c>
      <c r="C93">
        <v>1</v>
      </c>
    </row>
    <row r="94" spans="1:3" x14ac:dyDescent="0.25">
      <c r="A94" t="str">
        <f t="shared" si="1"/>
        <v>UINT</v>
      </c>
      <c r="B94" t="s">
        <v>230</v>
      </c>
      <c r="C94">
        <v>1</v>
      </c>
    </row>
    <row r="95" spans="1:3" x14ac:dyDescent="0.25">
      <c r="A95" t="str">
        <f t="shared" si="1"/>
        <v>UINT</v>
      </c>
      <c r="B95" t="s">
        <v>230</v>
      </c>
      <c r="C95">
        <v>1</v>
      </c>
    </row>
    <row r="96" spans="1:3" x14ac:dyDescent="0.25">
      <c r="A96" t="str">
        <f t="shared" si="1"/>
        <v>UINT</v>
      </c>
      <c r="B96" t="s">
        <v>230</v>
      </c>
      <c r="C96">
        <v>1</v>
      </c>
    </row>
    <row r="97" spans="1:3" x14ac:dyDescent="0.25">
      <c r="A97" t="str">
        <f t="shared" si="1"/>
        <v>UINT</v>
      </c>
      <c r="B97" t="s">
        <v>230</v>
      </c>
      <c r="C97">
        <v>1</v>
      </c>
    </row>
    <row r="98" spans="1:3" x14ac:dyDescent="0.25">
      <c r="A98" t="str">
        <f t="shared" si="1"/>
        <v>UINT</v>
      </c>
      <c r="B98" t="s">
        <v>230</v>
      </c>
      <c r="C98">
        <v>1</v>
      </c>
    </row>
    <row r="99" spans="1:3" x14ac:dyDescent="0.25">
      <c r="A99" t="str">
        <f t="shared" si="1"/>
        <v>UINT</v>
      </c>
      <c r="B99" t="s">
        <v>230</v>
      </c>
      <c r="C99">
        <v>1</v>
      </c>
    </row>
    <row r="100" spans="1:3" x14ac:dyDescent="0.25">
      <c r="A100" t="str">
        <f t="shared" si="1"/>
        <v>UINT</v>
      </c>
      <c r="B100" t="s">
        <v>230</v>
      </c>
      <c r="C100">
        <v>1</v>
      </c>
    </row>
    <row r="101" spans="1:3" x14ac:dyDescent="0.25">
      <c r="A101" t="str">
        <f t="shared" si="1"/>
        <v>UINT</v>
      </c>
      <c r="B101" t="s">
        <v>230</v>
      </c>
      <c r="C101">
        <v>1</v>
      </c>
    </row>
    <row r="102" spans="1:3" x14ac:dyDescent="0.25">
      <c r="A102" t="str">
        <f t="shared" si="1"/>
        <v>UINT</v>
      </c>
      <c r="B102" t="s">
        <v>230</v>
      </c>
      <c r="C102">
        <v>1</v>
      </c>
    </row>
    <row r="103" spans="1:3" x14ac:dyDescent="0.25">
      <c r="A103" t="str">
        <f t="shared" si="1"/>
        <v>UINT</v>
      </c>
      <c r="B103" t="s">
        <v>230</v>
      </c>
      <c r="C103">
        <v>1</v>
      </c>
    </row>
    <row r="104" spans="1:3" x14ac:dyDescent="0.25">
      <c r="A104" t="str">
        <f t="shared" si="1"/>
        <v>UINT</v>
      </c>
      <c r="B104" t="s">
        <v>230</v>
      </c>
      <c r="C104">
        <v>1</v>
      </c>
    </row>
    <row r="105" spans="1:3" x14ac:dyDescent="0.25">
      <c r="A105" t="str">
        <f t="shared" si="1"/>
        <v>UINT</v>
      </c>
      <c r="B105" t="s">
        <v>230</v>
      </c>
      <c r="C105">
        <v>1</v>
      </c>
    </row>
    <row r="106" spans="1:3" x14ac:dyDescent="0.25">
      <c r="A106" t="str">
        <f t="shared" si="1"/>
        <v>UINT</v>
      </c>
      <c r="B106" t="s">
        <v>230</v>
      </c>
      <c r="C106">
        <v>1</v>
      </c>
    </row>
    <row r="107" spans="1:3" x14ac:dyDescent="0.25">
      <c r="A107" t="str">
        <f t="shared" si="1"/>
        <v>UINT</v>
      </c>
      <c r="B107" t="s">
        <v>230</v>
      </c>
      <c r="C107">
        <v>1</v>
      </c>
    </row>
    <row r="108" spans="1:3" x14ac:dyDescent="0.25">
      <c r="A108" t="str">
        <f t="shared" si="1"/>
        <v>UINT</v>
      </c>
      <c r="B108" t="s">
        <v>230</v>
      </c>
      <c r="C108">
        <v>1</v>
      </c>
    </row>
    <row r="109" spans="1:3" x14ac:dyDescent="0.25">
      <c r="A109" t="str">
        <f t="shared" si="1"/>
        <v>UINT</v>
      </c>
      <c r="B109" t="s">
        <v>230</v>
      </c>
      <c r="C109">
        <v>1</v>
      </c>
    </row>
    <row r="110" spans="1:3" x14ac:dyDescent="0.25">
      <c r="A110" t="str">
        <f t="shared" si="1"/>
        <v>UINT</v>
      </c>
      <c r="B110" t="s">
        <v>230</v>
      </c>
      <c r="C110">
        <v>1</v>
      </c>
    </row>
    <row r="111" spans="1:3" x14ac:dyDescent="0.25">
      <c r="A111" t="str">
        <f t="shared" si="1"/>
        <v>UINT</v>
      </c>
      <c r="B111" t="s">
        <v>230</v>
      </c>
      <c r="C111">
        <v>1</v>
      </c>
    </row>
    <row r="112" spans="1:3" x14ac:dyDescent="0.25">
      <c r="A112" t="str">
        <f t="shared" si="1"/>
        <v>UINT</v>
      </c>
      <c r="B112" t="s">
        <v>230</v>
      </c>
      <c r="C112">
        <v>1</v>
      </c>
    </row>
    <row r="113" spans="1:3" x14ac:dyDescent="0.25">
      <c r="A113" t="str">
        <f t="shared" si="1"/>
        <v>UINT</v>
      </c>
      <c r="B113" t="s">
        <v>230</v>
      </c>
      <c r="C113">
        <v>1</v>
      </c>
    </row>
    <row r="114" spans="1:3" x14ac:dyDescent="0.25">
      <c r="A114" t="str">
        <f t="shared" si="1"/>
        <v>UINT</v>
      </c>
      <c r="B114" t="s">
        <v>230</v>
      </c>
      <c r="C114">
        <v>1</v>
      </c>
    </row>
    <row r="115" spans="1:3" x14ac:dyDescent="0.25">
      <c r="A115" t="str">
        <f t="shared" si="1"/>
        <v>UINT</v>
      </c>
      <c r="B115" t="s">
        <v>230</v>
      </c>
      <c r="C115">
        <v>1</v>
      </c>
    </row>
    <row r="116" spans="1:3" x14ac:dyDescent="0.25">
      <c r="A116" t="str">
        <f t="shared" si="1"/>
        <v>UINT</v>
      </c>
      <c r="B116" t="s">
        <v>230</v>
      </c>
      <c r="C116">
        <v>1</v>
      </c>
    </row>
    <row r="117" spans="1:3" x14ac:dyDescent="0.25">
      <c r="A117" t="str">
        <f t="shared" si="1"/>
        <v>UINT</v>
      </c>
      <c r="B117" t="s">
        <v>230</v>
      </c>
      <c r="C117">
        <v>1</v>
      </c>
    </row>
    <row r="118" spans="1:3" x14ac:dyDescent="0.25">
      <c r="A118" t="str">
        <f t="shared" si="1"/>
        <v>UINT</v>
      </c>
      <c r="B118" t="s">
        <v>230</v>
      </c>
      <c r="C118">
        <v>1</v>
      </c>
    </row>
    <row r="119" spans="1:3" x14ac:dyDescent="0.25">
      <c r="A119" t="str">
        <f t="shared" si="1"/>
        <v>UINT</v>
      </c>
      <c r="B119" t="s">
        <v>230</v>
      </c>
      <c r="C119">
        <v>1</v>
      </c>
    </row>
    <row r="120" spans="1:3" x14ac:dyDescent="0.25">
      <c r="A120" t="str">
        <f t="shared" si="1"/>
        <v>UINT</v>
      </c>
      <c r="B120" t="s">
        <v>230</v>
      </c>
      <c r="C120">
        <v>1</v>
      </c>
    </row>
    <row r="121" spans="1:3" x14ac:dyDescent="0.25">
      <c r="A121" t="str">
        <f t="shared" si="1"/>
        <v>UINT</v>
      </c>
      <c r="B121" t="s">
        <v>230</v>
      </c>
      <c r="C121">
        <v>1</v>
      </c>
    </row>
    <row r="122" spans="1:3" x14ac:dyDescent="0.25">
      <c r="A122" t="str">
        <f t="shared" si="1"/>
        <v>UINT</v>
      </c>
      <c r="B122" t="s">
        <v>230</v>
      </c>
      <c r="C122">
        <v>1</v>
      </c>
    </row>
    <row r="123" spans="1:3" x14ac:dyDescent="0.25">
      <c r="A123" t="str">
        <f t="shared" si="1"/>
        <v>UINT</v>
      </c>
      <c r="B123" t="s">
        <v>230</v>
      </c>
      <c r="C123">
        <v>1</v>
      </c>
    </row>
    <row r="124" spans="1:3" x14ac:dyDescent="0.25">
      <c r="A124" t="str">
        <f t="shared" si="1"/>
        <v>UINT</v>
      </c>
      <c r="B124" t="s">
        <v>230</v>
      </c>
      <c r="C124">
        <v>1</v>
      </c>
    </row>
    <row r="125" spans="1:3" x14ac:dyDescent="0.25">
      <c r="A125" t="str">
        <f t="shared" si="1"/>
        <v>UINT</v>
      </c>
      <c r="B125" t="s">
        <v>230</v>
      </c>
      <c r="C125">
        <v>1</v>
      </c>
    </row>
    <row r="126" spans="1:3" x14ac:dyDescent="0.25">
      <c r="A126" t="str">
        <f t="shared" si="1"/>
        <v>EDNT</v>
      </c>
      <c r="B126" t="s">
        <v>233</v>
      </c>
      <c r="C126">
        <v>1</v>
      </c>
    </row>
    <row r="127" spans="1:3" x14ac:dyDescent="0.25">
      <c r="A127" t="str">
        <f t="shared" si="1"/>
        <v>EVNT</v>
      </c>
      <c r="B127" t="s">
        <v>235</v>
      </c>
      <c r="C127">
        <v>1</v>
      </c>
    </row>
    <row r="128" spans="1:3" x14ac:dyDescent="0.25">
      <c r="A128" t="str">
        <f t="shared" si="1"/>
        <v>EVNT</v>
      </c>
      <c r="B128" t="s">
        <v>235</v>
      </c>
      <c r="C128">
        <v>1</v>
      </c>
    </row>
    <row r="129" spans="1:3" x14ac:dyDescent="0.25">
      <c r="A129" t="str">
        <f t="shared" si="1"/>
        <v>EVNT</v>
      </c>
      <c r="B129" t="s">
        <v>235</v>
      </c>
      <c r="C129">
        <v>1</v>
      </c>
    </row>
    <row r="130" spans="1:3" x14ac:dyDescent="0.25">
      <c r="A130" t="str">
        <f t="shared" ref="A130:A193" si="2">MID(B130,1,4)</f>
        <v>EVNT</v>
      </c>
      <c r="B130" t="s">
        <v>235</v>
      </c>
      <c r="C130">
        <v>1</v>
      </c>
    </row>
    <row r="131" spans="1:3" x14ac:dyDescent="0.25">
      <c r="A131" t="str">
        <f t="shared" si="2"/>
        <v>EVNT</v>
      </c>
      <c r="B131" t="s">
        <v>235</v>
      </c>
      <c r="C131">
        <v>1</v>
      </c>
    </row>
    <row r="132" spans="1:3" x14ac:dyDescent="0.25">
      <c r="A132" t="str">
        <f t="shared" si="2"/>
        <v>EVNT</v>
      </c>
      <c r="B132" t="s">
        <v>235</v>
      </c>
      <c r="C132">
        <v>1</v>
      </c>
    </row>
    <row r="133" spans="1:3" x14ac:dyDescent="0.25">
      <c r="A133" t="str">
        <f t="shared" si="2"/>
        <v>EVNT</v>
      </c>
      <c r="B133" t="s">
        <v>235</v>
      </c>
      <c r="C133">
        <v>1</v>
      </c>
    </row>
    <row r="134" spans="1:3" x14ac:dyDescent="0.25">
      <c r="A134" t="str">
        <f t="shared" si="2"/>
        <v>EVNT</v>
      </c>
      <c r="B134" t="s">
        <v>235</v>
      </c>
      <c r="C134">
        <v>1</v>
      </c>
    </row>
    <row r="135" spans="1:3" x14ac:dyDescent="0.25">
      <c r="A135" t="str">
        <f t="shared" si="2"/>
        <v>EVNT</v>
      </c>
      <c r="B135" t="s">
        <v>235</v>
      </c>
      <c r="C135">
        <v>1</v>
      </c>
    </row>
    <row r="136" spans="1:3" x14ac:dyDescent="0.25">
      <c r="A136" t="str">
        <f t="shared" si="2"/>
        <v>EVNT</v>
      </c>
      <c r="B136" t="s">
        <v>235</v>
      </c>
      <c r="C136">
        <v>1</v>
      </c>
    </row>
    <row r="137" spans="1:3" x14ac:dyDescent="0.25">
      <c r="A137" t="str">
        <f t="shared" si="2"/>
        <v>EVNT</v>
      </c>
      <c r="B137" t="s">
        <v>235</v>
      </c>
      <c r="C137">
        <v>1</v>
      </c>
    </row>
    <row r="138" spans="1:3" x14ac:dyDescent="0.25">
      <c r="A138" t="str">
        <f t="shared" si="2"/>
        <v>EVNT</v>
      </c>
      <c r="B138" t="s">
        <v>235</v>
      </c>
      <c r="C138">
        <v>1</v>
      </c>
    </row>
    <row r="139" spans="1:3" x14ac:dyDescent="0.25">
      <c r="A139" t="str">
        <f t="shared" si="2"/>
        <v>EVNT</v>
      </c>
      <c r="B139" t="s">
        <v>235</v>
      </c>
      <c r="C139">
        <v>1</v>
      </c>
    </row>
    <row r="140" spans="1:3" x14ac:dyDescent="0.25">
      <c r="A140" t="str">
        <f t="shared" si="2"/>
        <v>EVNT</v>
      </c>
      <c r="B140" t="s">
        <v>235</v>
      </c>
      <c r="C140">
        <v>1</v>
      </c>
    </row>
    <row r="141" spans="1:3" x14ac:dyDescent="0.25">
      <c r="A141" t="str">
        <f t="shared" si="2"/>
        <v>EVNT</v>
      </c>
      <c r="B141" t="s">
        <v>235</v>
      </c>
      <c r="C141">
        <v>1</v>
      </c>
    </row>
    <row r="142" spans="1:3" x14ac:dyDescent="0.25">
      <c r="A142" t="str">
        <f t="shared" si="2"/>
        <v>EVNT</v>
      </c>
      <c r="B142" t="s">
        <v>235</v>
      </c>
      <c r="C142">
        <v>1</v>
      </c>
    </row>
    <row r="143" spans="1:3" x14ac:dyDescent="0.25">
      <c r="A143" t="str">
        <f t="shared" si="2"/>
        <v>EVNT</v>
      </c>
      <c r="B143" t="s">
        <v>235</v>
      </c>
      <c r="C143">
        <v>1</v>
      </c>
    </row>
    <row r="144" spans="1:3" x14ac:dyDescent="0.25">
      <c r="A144" t="str">
        <f t="shared" si="2"/>
        <v>EVNT</v>
      </c>
      <c r="B144" t="s">
        <v>235</v>
      </c>
      <c r="C144">
        <v>1</v>
      </c>
    </row>
    <row r="145" spans="1:3" x14ac:dyDescent="0.25">
      <c r="A145" t="str">
        <f t="shared" si="2"/>
        <v>EVNT</v>
      </c>
      <c r="B145" t="s">
        <v>235</v>
      </c>
      <c r="C145">
        <v>1</v>
      </c>
    </row>
    <row r="146" spans="1:3" x14ac:dyDescent="0.25">
      <c r="A146" t="str">
        <f t="shared" si="2"/>
        <v>EVNT</v>
      </c>
      <c r="B146" t="s">
        <v>235</v>
      </c>
      <c r="C146">
        <v>1</v>
      </c>
    </row>
    <row r="147" spans="1:3" x14ac:dyDescent="0.25">
      <c r="A147" t="str">
        <f t="shared" si="2"/>
        <v>EVNT</v>
      </c>
      <c r="B147" t="s">
        <v>235</v>
      </c>
      <c r="C147">
        <v>1</v>
      </c>
    </row>
    <row r="148" spans="1:3" x14ac:dyDescent="0.25">
      <c r="A148" t="str">
        <f t="shared" si="2"/>
        <v>YHNT</v>
      </c>
      <c r="B148" t="s">
        <v>239</v>
      </c>
      <c r="C148">
        <v>1</v>
      </c>
    </row>
    <row r="149" spans="1:3" x14ac:dyDescent="0.25">
      <c r="A149" t="str">
        <f t="shared" si="2"/>
        <v>YHNT</v>
      </c>
      <c r="B149" t="s">
        <v>239</v>
      </c>
      <c r="C149">
        <v>1</v>
      </c>
    </row>
    <row r="150" spans="1:3" x14ac:dyDescent="0.25">
      <c r="A150" t="str">
        <f t="shared" si="2"/>
        <v>GHNT</v>
      </c>
      <c r="B150" t="s">
        <v>251</v>
      </c>
      <c r="C150">
        <v>1</v>
      </c>
    </row>
    <row r="151" spans="1:3" x14ac:dyDescent="0.25">
      <c r="A151" t="str">
        <f t="shared" si="2"/>
        <v>GHNT</v>
      </c>
      <c r="B151" t="s">
        <v>251</v>
      </c>
      <c r="C151">
        <v>1</v>
      </c>
    </row>
    <row r="152" spans="1:3" x14ac:dyDescent="0.25">
      <c r="A152" t="str">
        <f t="shared" si="2"/>
        <v>GHNT</v>
      </c>
      <c r="B152" t="s">
        <v>251</v>
      </c>
      <c r="C152">
        <v>1</v>
      </c>
    </row>
    <row r="153" spans="1:3" x14ac:dyDescent="0.25">
      <c r="A153" t="str">
        <f t="shared" si="2"/>
        <v>GHNT</v>
      </c>
      <c r="B153" t="s">
        <v>251</v>
      </c>
      <c r="C153">
        <v>1</v>
      </c>
    </row>
    <row r="154" spans="1:3" x14ac:dyDescent="0.25">
      <c r="A154" t="str">
        <f t="shared" si="2"/>
        <v>GHNT</v>
      </c>
      <c r="B154" t="s">
        <v>251</v>
      </c>
      <c r="C154">
        <v>1</v>
      </c>
    </row>
    <row r="155" spans="1:3" x14ac:dyDescent="0.25">
      <c r="A155" t="str">
        <f t="shared" si="2"/>
        <v>GHNT</v>
      </c>
      <c r="B155" t="s">
        <v>251</v>
      </c>
      <c r="C155">
        <v>1</v>
      </c>
    </row>
    <row r="156" spans="1:3" x14ac:dyDescent="0.25">
      <c r="A156" t="str">
        <f t="shared" si="2"/>
        <v>GHNT</v>
      </c>
      <c r="B156" t="s">
        <v>251</v>
      </c>
      <c r="C156">
        <v>1</v>
      </c>
    </row>
    <row r="157" spans="1:3" x14ac:dyDescent="0.25">
      <c r="A157" t="str">
        <f t="shared" si="2"/>
        <v>GHNT</v>
      </c>
      <c r="B157" t="s">
        <v>251</v>
      </c>
      <c r="C157">
        <v>1</v>
      </c>
    </row>
    <row r="158" spans="1:3" x14ac:dyDescent="0.25">
      <c r="A158" t="str">
        <f t="shared" si="2"/>
        <v>GHNT</v>
      </c>
      <c r="B158" t="s">
        <v>251</v>
      </c>
      <c r="C158">
        <v>1</v>
      </c>
    </row>
    <row r="159" spans="1:3" x14ac:dyDescent="0.25">
      <c r="A159" t="str">
        <f t="shared" si="2"/>
        <v>GHNT</v>
      </c>
      <c r="B159" t="s">
        <v>251</v>
      </c>
      <c r="C159">
        <v>1</v>
      </c>
    </row>
    <row r="160" spans="1:3" x14ac:dyDescent="0.25">
      <c r="A160" t="str">
        <f t="shared" si="2"/>
        <v>GHNT</v>
      </c>
      <c r="B160" t="s">
        <v>251</v>
      </c>
      <c r="C160">
        <v>1</v>
      </c>
    </row>
    <row r="161" spans="1:3" x14ac:dyDescent="0.25">
      <c r="A161" t="str">
        <f t="shared" si="2"/>
        <v>GHNT</v>
      </c>
      <c r="B161" t="s">
        <v>251</v>
      </c>
      <c r="C161">
        <v>1</v>
      </c>
    </row>
    <row r="162" spans="1:3" x14ac:dyDescent="0.25">
      <c r="A162" t="str">
        <f t="shared" si="2"/>
        <v>GINT</v>
      </c>
      <c r="B162" t="s">
        <v>252</v>
      </c>
      <c r="C162">
        <v>1</v>
      </c>
    </row>
    <row r="163" spans="1:3" x14ac:dyDescent="0.25">
      <c r="A163" t="str">
        <f t="shared" si="2"/>
        <v>GJNT</v>
      </c>
      <c r="B163" t="s">
        <v>253</v>
      </c>
      <c r="C163">
        <v>1</v>
      </c>
    </row>
    <row r="164" spans="1:3" x14ac:dyDescent="0.25">
      <c r="A164" t="str">
        <f t="shared" si="2"/>
        <v>GKNT</v>
      </c>
      <c r="B164" t="s">
        <v>254</v>
      </c>
      <c r="C164">
        <v>1</v>
      </c>
    </row>
    <row r="165" spans="1:3" x14ac:dyDescent="0.25">
      <c r="A165" t="str">
        <f t="shared" si="2"/>
        <v>SBNT</v>
      </c>
      <c r="B165" t="s">
        <v>258</v>
      </c>
      <c r="C165">
        <v>1</v>
      </c>
    </row>
    <row r="166" spans="1:3" x14ac:dyDescent="0.25">
      <c r="A166" t="str">
        <f t="shared" si="2"/>
        <v>SBNT</v>
      </c>
      <c r="B166" t="s">
        <v>258</v>
      </c>
      <c r="C166">
        <v>1</v>
      </c>
    </row>
    <row r="167" spans="1:3" x14ac:dyDescent="0.25">
      <c r="A167" t="str">
        <f t="shared" si="2"/>
        <v>SBNT</v>
      </c>
      <c r="B167" t="s">
        <v>258</v>
      </c>
      <c r="C167">
        <v>1</v>
      </c>
    </row>
    <row r="168" spans="1:3" x14ac:dyDescent="0.25">
      <c r="A168" t="str">
        <f t="shared" si="2"/>
        <v>SBNT</v>
      </c>
      <c r="B168" t="s">
        <v>258</v>
      </c>
      <c r="C168">
        <v>1</v>
      </c>
    </row>
    <row r="169" spans="1:3" x14ac:dyDescent="0.25">
      <c r="A169" t="str">
        <f t="shared" si="2"/>
        <v>SBNT</v>
      </c>
      <c r="B169" t="s">
        <v>258</v>
      </c>
      <c r="C169">
        <v>1</v>
      </c>
    </row>
    <row r="170" spans="1:3" x14ac:dyDescent="0.25">
      <c r="A170" t="str">
        <f t="shared" si="2"/>
        <v>SBNT</v>
      </c>
      <c r="B170" t="s">
        <v>258</v>
      </c>
      <c r="C170">
        <v>1</v>
      </c>
    </row>
    <row r="171" spans="1:3" x14ac:dyDescent="0.25">
      <c r="A171" t="str">
        <f t="shared" si="2"/>
        <v>SBNT</v>
      </c>
      <c r="B171" t="s">
        <v>258</v>
      </c>
      <c r="C171">
        <v>1</v>
      </c>
    </row>
    <row r="172" spans="1:3" x14ac:dyDescent="0.25">
      <c r="A172" t="str">
        <f t="shared" si="2"/>
        <v>SBNT</v>
      </c>
      <c r="B172" t="s">
        <v>258</v>
      </c>
      <c r="C172">
        <v>1</v>
      </c>
    </row>
    <row r="173" spans="1:3" x14ac:dyDescent="0.25">
      <c r="A173" t="str">
        <f t="shared" si="2"/>
        <v>SBNT</v>
      </c>
      <c r="B173" t="s">
        <v>258</v>
      </c>
      <c r="C173">
        <v>1</v>
      </c>
    </row>
    <row r="174" spans="1:3" x14ac:dyDescent="0.25">
      <c r="A174" t="str">
        <f t="shared" si="2"/>
        <v>SBNT</v>
      </c>
      <c r="B174" t="s">
        <v>258</v>
      </c>
      <c r="C174">
        <v>1</v>
      </c>
    </row>
    <row r="175" spans="1:3" x14ac:dyDescent="0.25">
      <c r="A175" t="str">
        <f t="shared" si="2"/>
        <v>SBNT</v>
      </c>
      <c r="B175" t="s">
        <v>258</v>
      </c>
      <c r="C175">
        <v>1</v>
      </c>
    </row>
    <row r="176" spans="1:3" x14ac:dyDescent="0.25">
      <c r="A176" t="str">
        <f t="shared" si="2"/>
        <v>SBNT</v>
      </c>
      <c r="B176" t="s">
        <v>258</v>
      </c>
      <c r="C176">
        <v>1</v>
      </c>
    </row>
    <row r="177" spans="1:3" x14ac:dyDescent="0.25">
      <c r="A177" t="str">
        <f t="shared" si="2"/>
        <v>SBNT</v>
      </c>
      <c r="B177" t="s">
        <v>258</v>
      </c>
      <c r="C177">
        <v>1</v>
      </c>
    </row>
    <row r="178" spans="1:3" x14ac:dyDescent="0.25">
      <c r="A178" t="str">
        <f t="shared" si="2"/>
        <v>SBNT</v>
      </c>
      <c r="B178" t="s">
        <v>258</v>
      </c>
      <c r="C178">
        <v>1</v>
      </c>
    </row>
    <row r="179" spans="1:3" x14ac:dyDescent="0.25">
      <c r="A179" t="str">
        <f t="shared" si="2"/>
        <v>SBNT</v>
      </c>
      <c r="B179" t="s">
        <v>258</v>
      </c>
      <c r="C179">
        <v>1</v>
      </c>
    </row>
    <row r="180" spans="1:3" x14ac:dyDescent="0.25">
      <c r="A180" t="str">
        <f t="shared" si="2"/>
        <v>SINT</v>
      </c>
      <c r="B180" t="s">
        <v>260</v>
      </c>
      <c r="C180">
        <v>1</v>
      </c>
    </row>
    <row r="181" spans="1:3" x14ac:dyDescent="0.25">
      <c r="A181" t="str">
        <f t="shared" si="2"/>
        <v>SSNT</v>
      </c>
      <c r="B181" t="s">
        <v>261</v>
      </c>
      <c r="C181">
        <v>1</v>
      </c>
    </row>
    <row r="182" spans="1:3" x14ac:dyDescent="0.25">
      <c r="A182" t="str">
        <f t="shared" si="2"/>
        <v>SSNT</v>
      </c>
      <c r="B182" t="s">
        <v>261</v>
      </c>
      <c r="C182">
        <v>1</v>
      </c>
    </row>
    <row r="183" spans="1:3" x14ac:dyDescent="0.25">
      <c r="A183" t="str">
        <f t="shared" si="2"/>
        <v>SSNT</v>
      </c>
      <c r="B183" t="s">
        <v>261</v>
      </c>
      <c r="C183">
        <v>1</v>
      </c>
    </row>
    <row r="184" spans="1:3" x14ac:dyDescent="0.25">
      <c r="A184" t="str">
        <f t="shared" si="2"/>
        <v>SSNT</v>
      </c>
      <c r="B184" t="s">
        <v>261</v>
      </c>
      <c r="C184">
        <v>1</v>
      </c>
    </row>
    <row r="185" spans="1:3" x14ac:dyDescent="0.25">
      <c r="A185" t="str">
        <f t="shared" si="2"/>
        <v>SSNT</v>
      </c>
      <c r="B185" t="s">
        <v>261</v>
      </c>
      <c r="C185">
        <v>1</v>
      </c>
    </row>
    <row r="186" spans="1:3" x14ac:dyDescent="0.25">
      <c r="A186" t="str">
        <f t="shared" si="2"/>
        <v>SSNT</v>
      </c>
      <c r="B186" t="s">
        <v>261</v>
      </c>
      <c r="C186">
        <v>1</v>
      </c>
    </row>
    <row r="187" spans="1:3" x14ac:dyDescent="0.25">
      <c r="A187" t="str">
        <f t="shared" si="2"/>
        <v>SSNT</v>
      </c>
      <c r="B187" t="s">
        <v>261</v>
      </c>
      <c r="C187">
        <v>1</v>
      </c>
    </row>
    <row r="188" spans="1:3" x14ac:dyDescent="0.25">
      <c r="A188" t="str">
        <f t="shared" si="2"/>
        <v>LCNI</v>
      </c>
      <c r="B188" t="s">
        <v>386</v>
      </c>
      <c r="C188">
        <v>1</v>
      </c>
    </row>
    <row r="189" spans="1:3" x14ac:dyDescent="0.25">
      <c r="A189" t="str">
        <f t="shared" si="2"/>
        <v>LENT</v>
      </c>
      <c r="B189" t="s">
        <v>282</v>
      </c>
      <c r="C189">
        <v>1</v>
      </c>
    </row>
    <row r="190" spans="1:3" x14ac:dyDescent="0.25">
      <c r="A190" t="str">
        <f t="shared" si="2"/>
        <v>LENT</v>
      </c>
      <c r="B190" t="s">
        <v>282</v>
      </c>
      <c r="C190">
        <v>1</v>
      </c>
    </row>
    <row r="191" spans="1:3" x14ac:dyDescent="0.25">
      <c r="A191" t="str">
        <f t="shared" si="2"/>
        <v>LENT</v>
      </c>
      <c r="B191" t="s">
        <v>282</v>
      </c>
      <c r="C191">
        <v>1</v>
      </c>
    </row>
    <row r="192" spans="1:3" x14ac:dyDescent="0.25">
      <c r="A192" t="str">
        <f t="shared" si="2"/>
        <v>LENT</v>
      </c>
      <c r="B192" t="s">
        <v>282</v>
      </c>
      <c r="C192">
        <v>1</v>
      </c>
    </row>
    <row r="193" spans="1:3" x14ac:dyDescent="0.25">
      <c r="A193" t="str">
        <f t="shared" si="2"/>
        <v>LENT</v>
      </c>
      <c r="B193" t="s">
        <v>282</v>
      </c>
      <c r="C193">
        <v>1</v>
      </c>
    </row>
    <row r="194" spans="1:3" x14ac:dyDescent="0.25">
      <c r="A194" t="str">
        <f t="shared" ref="A194:A257" si="3">MID(B194,1,4)</f>
        <v>LENT</v>
      </c>
      <c r="B194" t="s">
        <v>282</v>
      </c>
      <c r="C194">
        <v>1</v>
      </c>
    </row>
    <row r="195" spans="1:3" x14ac:dyDescent="0.25">
      <c r="A195" t="str">
        <f t="shared" si="3"/>
        <v>LENT</v>
      </c>
      <c r="B195" t="s">
        <v>282</v>
      </c>
      <c r="C195">
        <v>1</v>
      </c>
    </row>
    <row r="196" spans="1:3" x14ac:dyDescent="0.25">
      <c r="A196" t="str">
        <f t="shared" si="3"/>
        <v>LENT</v>
      </c>
      <c r="B196" t="s">
        <v>282</v>
      </c>
      <c r="C196">
        <v>1</v>
      </c>
    </row>
    <row r="197" spans="1:3" x14ac:dyDescent="0.25">
      <c r="A197" t="str">
        <f t="shared" si="3"/>
        <v>LENT</v>
      </c>
      <c r="B197" t="s">
        <v>282</v>
      </c>
      <c r="C197">
        <v>1</v>
      </c>
    </row>
    <row r="198" spans="1:3" x14ac:dyDescent="0.25">
      <c r="A198" t="str">
        <f t="shared" si="3"/>
        <v>LENT</v>
      </c>
      <c r="B198" t="s">
        <v>282</v>
      </c>
      <c r="C198">
        <v>1</v>
      </c>
    </row>
    <row r="199" spans="1:3" x14ac:dyDescent="0.25">
      <c r="A199" t="str">
        <f t="shared" si="3"/>
        <v>LENT</v>
      </c>
      <c r="B199" t="s">
        <v>282</v>
      </c>
      <c r="C199">
        <v>1</v>
      </c>
    </row>
    <row r="200" spans="1:3" x14ac:dyDescent="0.25">
      <c r="A200" t="str">
        <f t="shared" si="3"/>
        <v>LENT</v>
      </c>
      <c r="B200" t="s">
        <v>282</v>
      </c>
      <c r="C200">
        <v>1</v>
      </c>
    </row>
    <row r="201" spans="1:3" x14ac:dyDescent="0.25">
      <c r="A201" t="str">
        <f t="shared" si="3"/>
        <v>LENT</v>
      </c>
      <c r="B201" t="s">
        <v>282</v>
      </c>
      <c r="C201">
        <v>1</v>
      </c>
    </row>
    <row r="202" spans="1:3" x14ac:dyDescent="0.25">
      <c r="A202" t="str">
        <f t="shared" si="3"/>
        <v>LENT</v>
      </c>
      <c r="B202" t="s">
        <v>282</v>
      </c>
      <c r="C202">
        <v>1</v>
      </c>
    </row>
    <row r="203" spans="1:3" x14ac:dyDescent="0.25">
      <c r="A203" t="str">
        <f t="shared" si="3"/>
        <v>LENT</v>
      </c>
      <c r="B203" t="s">
        <v>282</v>
      </c>
      <c r="C203">
        <v>1</v>
      </c>
    </row>
    <row r="204" spans="1:3" x14ac:dyDescent="0.25">
      <c r="A204" t="str">
        <f t="shared" si="3"/>
        <v>LENT</v>
      </c>
      <c r="B204" t="s">
        <v>282</v>
      </c>
      <c r="C204">
        <v>1</v>
      </c>
    </row>
    <row r="205" spans="1:3" x14ac:dyDescent="0.25">
      <c r="A205" t="str">
        <f t="shared" si="3"/>
        <v>LENT</v>
      </c>
      <c r="B205" t="s">
        <v>282</v>
      </c>
      <c r="C205">
        <v>1</v>
      </c>
    </row>
    <row r="206" spans="1:3" x14ac:dyDescent="0.25">
      <c r="A206" t="str">
        <f t="shared" si="3"/>
        <v>LENT</v>
      </c>
      <c r="B206" t="s">
        <v>282</v>
      </c>
      <c r="C206">
        <v>1</v>
      </c>
    </row>
    <row r="207" spans="1:3" x14ac:dyDescent="0.25">
      <c r="A207" t="str">
        <f t="shared" si="3"/>
        <v>LENT</v>
      </c>
      <c r="B207" t="s">
        <v>282</v>
      </c>
      <c r="C207">
        <v>1</v>
      </c>
    </row>
    <row r="208" spans="1:3" x14ac:dyDescent="0.25">
      <c r="A208" t="str">
        <f t="shared" si="3"/>
        <v>LENT</v>
      </c>
      <c r="B208" t="s">
        <v>282</v>
      </c>
      <c r="C208">
        <v>1</v>
      </c>
    </row>
    <row r="209" spans="1:3" x14ac:dyDescent="0.25">
      <c r="A209" t="str">
        <f t="shared" si="3"/>
        <v>LENT</v>
      </c>
      <c r="B209" t="s">
        <v>282</v>
      </c>
      <c r="C209">
        <v>1</v>
      </c>
    </row>
    <row r="210" spans="1:3" x14ac:dyDescent="0.25">
      <c r="A210" t="str">
        <f t="shared" si="3"/>
        <v>LENT</v>
      </c>
      <c r="B210" t="s">
        <v>282</v>
      </c>
      <c r="C210">
        <v>1</v>
      </c>
    </row>
    <row r="211" spans="1:3" x14ac:dyDescent="0.25">
      <c r="A211" t="str">
        <f t="shared" si="3"/>
        <v>LGNI</v>
      </c>
      <c r="B211" t="s">
        <v>382</v>
      </c>
      <c r="C211">
        <v>1</v>
      </c>
    </row>
    <row r="212" spans="1:3" x14ac:dyDescent="0.25">
      <c r="A212" t="str">
        <f t="shared" si="3"/>
        <v>LGNI</v>
      </c>
      <c r="B212" t="s">
        <v>382</v>
      </c>
      <c r="C212">
        <v>1</v>
      </c>
    </row>
    <row r="213" spans="1:3" x14ac:dyDescent="0.25">
      <c r="A213" t="str">
        <f t="shared" si="3"/>
        <v>LHNT</v>
      </c>
      <c r="B213" t="s">
        <v>283</v>
      </c>
      <c r="C213">
        <v>1</v>
      </c>
    </row>
    <row r="214" spans="1:3" x14ac:dyDescent="0.25">
      <c r="A214" t="str">
        <f t="shared" si="3"/>
        <v>LHNT</v>
      </c>
      <c r="B214" t="s">
        <v>283</v>
      </c>
      <c r="C214">
        <v>1</v>
      </c>
    </row>
    <row r="215" spans="1:3" x14ac:dyDescent="0.25">
      <c r="A215" t="str">
        <f t="shared" si="3"/>
        <v>LHNT</v>
      </c>
      <c r="B215" t="s">
        <v>283</v>
      </c>
      <c r="C215">
        <v>1</v>
      </c>
    </row>
    <row r="216" spans="1:3" x14ac:dyDescent="0.25">
      <c r="A216" t="str">
        <f t="shared" si="3"/>
        <v>LHNT</v>
      </c>
      <c r="B216" t="s">
        <v>283</v>
      </c>
      <c r="C216">
        <v>1</v>
      </c>
    </row>
    <row r="217" spans="1:3" x14ac:dyDescent="0.25">
      <c r="A217" t="str">
        <f t="shared" si="3"/>
        <v>LHNT</v>
      </c>
      <c r="B217" t="s">
        <v>283</v>
      </c>
      <c r="C217">
        <v>1</v>
      </c>
    </row>
    <row r="218" spans="1:3" x14ac:dyDescent="0.25">
      <c r="A218" t="str">
        <f t="shared" si="3"/>
        <v>LHNT</v>
      </c>
      <c r="B218" t="s">
        <v>283</v>
      </c>
      <c r="C218">
        <v>1</v>
      </c>
    </row>
    <row r="219" spans="1:3" x14ac:dyDescent="0.25">
      <c r="A219" t="str">
        <f t="shared" si="3"/>
        <v>LHNT</v>
      </c>
      <c r="B219" t="s">
        <v>283</v>
      </c>
      <c r="C219">
        <v>1</v>
      </c>
    </row>
    <row r="220" spans="1:3" x14ac:dyDescent="0.25">
      <c r="A220" t="str">
        <f t="shared" si="3"/>
        <v>LINT</v>
      </c>
      <c r="B220" t="s">
        <v>284</v>
      </c>
      <c r="C220">
        <v>1</v>
      </c>
    </row>
    <row r="221" spans="1:3" x14ac:dyDescent="0.25">
      <c r="A221" t="str">
        <f t="shared" si="3"/>
        <v>LINT</v>
      </c>
      <c r="B221" t="s">
        <v>284</v>
      </c>
      <c r="C221">
        <v>1</v>
      </c>
    </row>
    <row r="222" spans="1:3" x14ac:dyDescent="0.25">
      <c r="A222" t="str">
        <f t="shared" si="3"/>
        <v>LINT</v>
      </c>
      <c r="B222" t="s">
        <v>284</v>
      </c>
      <c r="C222">
        <v>1</v>
      </c>
    </row>
    <row r="223" spans="1:3" x14ac:dyDescent="0.25">
      <c r="A223" t="str">
        <f t="shared" si="3"/>
        <v>LINT</v>
      </c>
      <c r="B223" t="s">
        <v>284</v>
      </c>
      <c r="C223">
        <v>1</v>
      </c>
    </row>
    <row r="224" spans="1:3" x14ac:dyDescent="0.25">
      <c r="A224" t="str">
        <f t="shared" si="3"/>
        <v>LINT</v>
      </c>
      <c r="B224" t="s">
        <v>284</v>
      </c>
      <c r="C224">
        <v>1</v>
      </c>
    </row>
    <row r="225" spans="1:3" x14ac:dyDescent="0.25">
      <c r="A225" t="str">
        <f t="shared" si="3"/>
        <v>LINT</v>
      </c>
      <c r="B225" t="s">
        <v>284</v>
      </c>
      <c r="C225">
        <v>1</v>
      </c>
    </row>
    <row r="226" spans="1:3" x14ac:dyDescent="0.25">
      <c r="A226" t="str">
        <f t="shared" si="3"/>
        <v>LINT</v>
      </c>
      <c r="B226" t="s">
        <v>284</v>
      </c>
      <c r="C226">
        <v>1</v>
      </c>
    </row>
    <row r="227" spans="1:3" x14ac:dyDescent="0.25">
      <c r="A227" t="str">
        <f t="shared" si="3"/>
        <v>LINT</v>
      </c>
      <c r="B227" t="s">
        <v>284</v>
      </c>
      <c r="C227">
        <v>1</v>
      </c>
    </row>
    <row r="228" spans="1:3" x14ac:dyDescent="0.25">
      <c r="A228" t="str">
        <f t="shared" si="3"/>
        <v>LINT</v>
      </c>
      <c r="B228" t="s">
        <v>284</v>
      </c>
      <c r="C228">
        <v>1</v>
      </c>
    </row>
    <row r="229" spans="1:3" x14ac:dyDescent="0.25">
      <c r="A229" t="str">
        <f t="shared" si="3"/>
        <v>LINT</v>
      </c>
      <c r="B229" t="s">
        <v>284</v>
      </c>
      <c r="C229">
        <v>1</v>
      </c>
    </row>
    <row r="230" spans="1:3" x14ac:dyDescent="0.25">
      <c r="A230" t="str">
        <f t="shared" si="3"/>
        <v>LINT</v>
      </c>
      <c r="B230" t="s">
        <v>284</v>
      </c>
      <c r="C230">
        <v>1</v>
      </c>
    </row>
    <row r="231" spans="1:3" x14ac:dyDescent="0.25">
      <c r="A231" t="str">
        <f t="shared" si="3"/>
        <v>LPNT</v>
      </c>
      <c r="B231" t="s">
        <v>287</v>
      </c>
      <c r="C231">
        <v>1</v>
      </c>
    </row>
    <row r="232" spans="1:3" x14ac:dyDescent="0.25">
      <c r="A232" t="str">
        <f t="shared" si="3"/>
        <v>LPNT</v>
      </c>
      <c r="B232" t="s">
        <v>287</v>
      </c>
      <c r="C232">
        <v>1</v>
      </c>
    </row>
    <row r="233" spans="1:3" x14ac:dyDescent="0.25">
      <c r="A233" t="str">
        <f t="shared" si="3"/>
        <v>LPNT</v>
      </c>
      <c r="B233" t="s">
        <v>287</v>
      </c>
      <c r="C233">
        <v>1</v>
      </c>
    </row>
    <row r="234" spans="1:3" x14ac:dyDescent="0.25">
      <c r="A234" t="str">
        <f t="shared" si="3"/>
        <v>LPNT</v>
      </c>
      <c r="B234" t="s">
        <v>287</v>
      </c>
      <c r="C234">
        <v>1</v>
      </c>
    </row>
    <row r="235" spans="1:3" x14ac:dyDescent="0.25">
      <c r="A235" t="str">
        <f t="shared" si="3"/>
        <v>LPNT</v>
      </c>
      <c r="B235" t="s">
        <v>287</v>
      </c>
      <c r="C235">
        <v>1</v>
      </c>
    </row>
    <row r="236" spans="1:3" x14ac:dyDescent="0.25">
      <c r="A236" t="str">
        <f t="shared" si="3"/>
        <v>LVNT</v>
      </c>
      <c r="B236" t="s">
        <v>289</v>
      </c>
      <c r="C236">
        <v>1</v>
      </c>
    </row>
    <row r="237" spans="1:3" x14ac:dyDescent="0.25">
      <c r="A237" t="str">
        <f t="shared" si="3"/>
        <v>LVNT</v>
      </c>
      <c r="B237" t="s">
        <v>289</v>
      </c>
      <c r="C237">
        <v>1</v>
      </c>
    </row>
    <row r="238" spans="1:3" x14ac:dyDescent="0.25">
      <c r="A238" t="str">
        <f t="shared" si="3"/>
        <v>LVNT</v>
      </c>
      <c r="B238" t="s">
        <v>289</v>
      </c>
      <c r="C238">
        <v>1</v>
      </c>
    </row>
    <row r="239" spans="1:3" x14ac:dyDescent="0.25">
      <c r="A239" t="str">
        <f t="shared" si="3"/>
        <v>LVNT</v>
      </c>
      <c r="B239" t="s">
        <v>289</v>
      </c>
      <c r="C239">
        <v>1</v>
      </c>
    </row>
    <row r="240" spans="1:3" x14ac:dyDescent="0.25">
      <c r="A240" t="str">
        <f t="shared" si="3"/>
        <v>LVNT</v>
      </c>
      <c r="B240" t="s">
        <v>289</v>
      </c>
      <c r="C240">
        <v>1</v>
      </c>
    </row>
    <row r="241" spans="1:3" x14ac:dyDescent="0.25">
      <c r="A241" t="str">
        <f t="shared" si="3"/>
        <v>LVNT</v>
      </c>
      <c r="B241" t="s">
        <v>289</v>
      </c>
      <c r="C241">
        <v>1</v>
      </c>
    </row>
    <row r="242" spans="1:3" x14ac:dyDescent="0.25">
      <c r="A242" t="str">
        <f t="shared" si="3"/>
        <v>LVNT</v>
      </c>
      <c r="B242" t="s">
        <v>289</v>
      </c>
      <c r="C242">
        <v>1</v>
      </c>
    </row>
    <row r="243" spans="1:3" x14ac:dyDescent="0.25">
      <c r="A243" t="str">
        <f t="shared" si="3"/>
        <v>LVNT</v>
      </c>
      <c r="B243" t="s">
        <v>289</v>
      </c>
      <c r="C243">
        <v>1</v>
      </c>
    </row>
    <row r="244" spans="1:3" x14ac:dyDescent="0.25">
      <c r="A244" t="str">
        <f t="shared" si="3"/>
        <v>LVNT</v>
      </c>
      <c r="B244" t="s">
        <v>289</v>
      </c>
      <c r="C244">
        <v>1</v>
      </c>
    </row>
    <row r="245" spans="1:3" x14ac:dyDescent="0.25">
      <c r="A245" t="str">
        <f t="shared" si="3"/>
        <v>LVNT</v>
      </c>
      <c r="B245" t="s">
        <v>289</v>
      </c>
      <c r="C245">
        <v>1</v>
      </c>
    </row>
    <row r="246" spans="1:3" x14ac:dyDescent="0.25">
      <c r="A246" t="str">
        <f t="shared" si="3"/>
        <v>LVNT</v>
      </c>
      <c r="B246" t="s">
        <v>289</v>
      </c>
      <c r="C246">
        <v>1</v>
      </c>
    </row>
    <row r="247" spans="1:3" x14ac:dyDescent="0.25">
      <c r="A247" t="str">
        <f t="shared" si="3"/>
        <v>LVNT</v>
      </c>
      <c r="B247" t="s">
        <v>289</v>
      </c>
      <c r="C247">
        <v>1</v>
      </c>
    </row>
    <row r="248" spans="1:3" x14ac:dyDescent="0.25">
      <c r="A248" t="str">
        <f t="shared" si="3"/>
        <v>LVNT</v>
      </c>
      <c r="B248" t="s">
        <v>289</v>
      </c>
      <c r="C248">
        <v>1</v>
      </c>
    </row>
    <row r="249" spans="1:3" x14ac:dyDescent="0.25">
      <c r="A249" t="str">
        <f t="shared" si="3"/>
        <v>LVNT</v>
      </c>
      <c r="B249" t="s">
        <v>289</v>
      </c>
      <c r="C249">
        <v>1</v>
      </c>
    </row>
    <row r="250" spans="1:3" x14ac:dyDescent="0.25">
      <c r="A250" t="str">
        <f t="shared" si="3"/>
        <v>LVNT</v>
      </c>
      <c r="B250" t="s">
        <v>289</v>
      </c>
      <c r="C250">
        <v>1</v>
      </c>
    </row>
    <row r="251" spans="1:3" x14ac:dyDescent="0.25">
      <c r="A251" t="str">
        <f t="shared" si="3"/>
        <v>LVNT</v>
      </c>
      <c r="B251" t="s">
        <v>289</v>
      </c>
      <c r="C251">
        <v>1</v>
      </c>
    </row>
    <row r="252" spans="1:3" x14ac:dyDescent="0.25">
      <c r="A252" t="str">
        <f t="shared" si="3"/>
        <v>LVNT</v>
      </c>
      <c r="B252" t="s">
        <v>289</v>
      </c>
      <c r="C252">
        <v>1</v>
      </c>
    </row>
    <row r="253" spans="1:3" x14ac:dyDescent="0.25">
      <c r="A253" t="str">
        <f t="shared" si="3"/>
        <v>LVNT</v>
      </c>
      <c r="B253" t="s">
        <v>289</v>
      </c>
      <c r="C253">
        <v>1</v>
      </c>
    </row>
    <row r="254" spans="1:3" x14ac:dyDescent="0.25">
      <c r="A254" t="str">
        <f t="shared" si="3"/>
        <v>N5NT</v>
      </c>
      <c r="B254" t="s">
        <v>292</v>
      </c>
      <c r="C254">
        <v>1</v>
      </c>
    </row>
    <row r="255" spans="1:3" x14ac:dyDescent="0.25">
      <c r="A255" t="str">
        <f t="shared" si="3"/>
        <v>N5NT</v>
      </c>
      <c r="B255" t="s">
        <v>292</v>
      </c>
      <c r="C255">
        <v>1</v>
      </c>
    </row>
    <row r="256" spans="1:3" x14ac:dyDescent="0.25">
      <c r="A256" t="str">
        <f t="shared" si="3"/>
        <v>N5NT</v>
      </c>
      <c r="B256" t="s">
        <v>292</v>
      </c>
      <c r="C256">
        <v>1</v>
      </c>
    </row>
    <row r="257" spans="1:3" x14ac:dyDescent="0.25">
      <c r="A257" t="str">
        <f t="shared" si="3"/>
        <v>QFNT</v>
      </c>
      <c r="B257" t="s">
        <v>295</v>
      </c>
      <c r="C257">
        <v>1</v>
      </c>
    </row>
    <row r="258" spans="1:3" x14ac:dyDescent="0.25">
      <c r="A258" t="str">
        <f t="shared" ref="A258:A321" si="4">MID(B258,1,4)</f>
        <v>QFNT</v>
      </c>
      <c r="B258" t="s">
        <v>295</v>
      </c>
      <c r="C258">
        <v>1</v>
      </c>
    </row>
    <row r="259" spans="1:3" x14ac:dyDescent="0.25">
      <c r="A259" t="str">
        <f t="shared" si="4"/>
        <v>QGNT</v>
      </c>
      <c r="B259" t="s">
        <v>296</v>
      </c>
      <c r="C259">
        <v>1</v>
      </c>
    </row>
    <row r="260" spans="1:3" x14ac:dyDescent="0.25">
      <c r="A260" t="str">
        <f t="shared" si="4"/>
        <v>TDNT</v>
      </c>
      <c r="B260" t="s">
        <v>300</v>
      </c>
      <c r="C260">
        <v>1</v>
      </c>
    </row>
    <row r="261" spans="1:3" x14ac:dyDescent="0.25">
      <c r="A261" t="str">
        <f t="shared" si="4"/>
        <v>TDNT</v>
      </c>
      <c r="B261" t="s">
        <v>300</v>
      </c>
      <c r="C261">
        <v>1</v>
      </c>
    </row>
    <row r="262" spans="1:3" x14ac:dyDescent="0.25">
      <c r="A262" t="str">
        <f t="shared" si="4"/>
        <v>TDNT</v>
      </c>
      <c r="B262" t="s">
        <v>300</v>
      </c>
      <c r="C262">
        <v>1</v>
      </c>
    </row>
    <row r="263" spans="1:3" x14ac:dyDescent="0.25">
      <c r="A263" t="str">
        <f t="shared" si="4"/>
        <v>TDNT</v>
      </c>
      <c r="B263" t="s">
        <v>300</v>
      </c>
      <c r="C263">
        <v>1</v>
      </c>
    </row>
    <row r="264" spans="1:3" x14ac:dyDescent="0.25">
      <c r="A264" t="str">
        <f t="shared" si="4"/>
        <v>TDNT</v>
      </c>
      <c r="B264" t="s">
        <v>300</v>
      </c>
      <c r="C264">
        <v>1</v>
      </c>
    </row>
    <row r="265" spans="1:3" x14ac:dyDescent="0.25">
      <c r="A265" t="str">
        <f t="shared" si="4"/>
        <v>THNT</v>
      </c>
      <c r="B265" t="s">
        <v>301</v>
      </c>
      <c r="C265">
        <v>1</v>
      </c>
    </row>
    <row r="266" spans="1:3" x14ac:dyDescent="0.25">
      <c r="A266" t="str">
        <f t="shared" si="4"/>
        <v>THNT</v>
      </c>
      <c r="B266" t="s">
        <v>301</v>
      </c>
      <c r="C266">
        <v>1</v>
      </c>
    </row>
    <row r="267" spans="1:3" x14ac:dyDescent="0.25">
      <c r="A267" t="str">
        <f t="shared" si="4"/>
        <v>THNT</v>
      </c>
      <c r="B267" t="s">
        <v>301</v>
      </c>
      <c r="C267">
        <v>1</v>
      </c>
    </row>
    <row r="268" spans="1:3" x14ac:dyDescent="0.25">
      <c r="A268" t="str">
        <f t="shared" si="4"/>
        <v>THNT</v>
      </c>
      <c r="B268" t="s">
        <v>301</v>
      </c>
      <c r="C268">
        <v>1</v>
      </c>
    </row>
    <row r="269" spans="1:3" x14ac:dyDescent="0.25">
      <c r="A269" t="str">
        <f t="shared" si="4"/>
        <v>THNT</v>
      </c>
      <c r="B269" t="s">
        <v>301</v>
      </c>
      <c r="C269">
        <v>1</v>
      </c>
    </row>
    <row r="270" spans="1:3" x14ac:dyDescent="0.25">
      <c r="A270" t="str">
        <f t="shared" si="4"/>
        <v>THNT</v>
      </c>
      <c r="B270" t="s">
        <v>301</v>
      </c>
      <c r="C270">
        <v>1</v>
      </c>
    </row>
    <row r="271" spans="1:3" x14ac:dyDescent="0.25">
      <c r="A271" t="str">
        <f t="shared" si="4"/>
        <v>THNT</v>
      </c>
      <c r="B271" t="s">
        <v>301</v>
      </c>
      <c r="C271">
        <v>1</v>
      </c>
    </row>
    <row r="272" spans="1:3" x14ac:dyDescent="0.25">
      <c r="A272" t="str">
        <f t="shared" si="4"/>
        <v>THNT</v>
      </c>
      <c r="B272" t="s">
        <v>301</v>
      </c>
      <c r="C272">
        <v>1</v>
      </c>
    </row>
    <row r="273" spans="1:3" x14ac:dyDescent="0.25">
      <c r="A273" t="str">
        <f t="shared" si="4"/>
        <v>THNT</v>
      </c>
      <c r="B273" t="s">
        <v>301</v>
      </c>
      <c r="C273">
        <v>1</v>
      </c>
    </row>
    <row r="274" spans="1:3" x14ac:dyDescent="0.25">
      <c r="A274" t="str">
        <f t="shared" si="4"/>
        <v>THNT</v>
      </c>
      <c r="B274" t="s">
        <v>301</v>
      </c>
      <c r="C274">
        <v>1</v>
      </c>
    </row>
    <row r="275" spans="1:3" x14ac:dyDescent="0.25">
      <c r="A275" t="str">
        <f t="shared" si="4"/>
        <v>TZNT</v>
      </c>
      <c r="B275" t="s">
        <v>303</v>
      </c>
      <c r="C275">
        <v>1</v>
      </c>
    </row>
    <row r="276" spans="1:3" x14ac:dyDescent="0.25">
      <c r="A276" t="str">
        <f t="shared" si="4"/>
        <v>TZNT</v>
      </c>
      <c r="B276" t="s">
        <v>303</v>
      </c>
      <c r="C276">
        <v>1</v>
      </c>
    </row>
    <row r="277" spans="1:3" x14ac:dyDescent="0.25">
      <c r="A277" t="str">
        <f t="shared" si="4"/>
        <v>TZNT</v>
      </c>
      <c r="B277" t="s">
        <v>303</v>
      </c>
      <c r="C277">
        <v>1</v>
      </c>
    </row>
    <row r="278" spans="1:3" x14ac:dyDescent="0.25">
      <c r="A278" t="str">
        <f t="shared" si="4"/>
        <v>TZNT</v>
      </c>
      <c r="B278" t="s">
        <v>303</v>
      </c>
      <c r="C278">
        <v>1</v>
      </c>
    </row>
    <row r="279" spans="1:3" x14ac:dyDescent="0.25">
      <c r="A279" t="str">
        <f t="shared" si="4"/>
        <v>TZNT</v>
      </c>
      <c r="B279" t="s">
        <v>303</v>
      </c>
      <c r="C279">
        <v>1</v>
      </c>
    </row>
    <row r="280" spans="1:3" x14ac:dyDescent="0.25">
      <c r="A280" t="str">
        <f t="shared" si="4"/>
        <v>NFNT</v>
      </c>
      <c r="B280" t="s">
        <v>310</v>
      </c>
      <c r="C280">
        <v>1</v>
      </c>
    </row>
    <row r="281" spans="1:3" x14ac:dyDescent="0.25">
      <c r="A281" t="str">
        <f t="shared" si="4"/>
        <v>NFNT</v>
      </c>
      <c r="B281" t="s">
        <v>310</v>
      </c>
      <c r="C281">
        <v>1</v>
      </c>
    </row>
    <row r="282" spans="1:3" x14ac:dyDescent="0.25">
      <c r="A282" t="str">
        <f t="shared" si="4"/>
        <v>NFNT</v>
      </c>
      <c r="B282" t="s">
        <v>310</v>
      </c>
      <c r="C282">
        <v>1</v>
      </c>
    </row>
    <row r="283" spans="1:3" x14ac:dyDescent="0.25">
      <c r="A283" t="str">
        <f t="shared" si="4"/>
        <v>NFNT</v>
      </c>
      <c r="B283" t="s">
        <v>310</v>
      </c>
      <c r="C283">
        <v>1</v>
      </c>
    </row>
    <row r="284" spans="1:3" x14ac:dyDescent="0.25">
      <c r="A284" t="str">
        <f t="shared" si="4"/>
        <v>NFNT</v>
      </c>
      <c r="B284" t="s">
        <v>310</v>
      </c>
      <c r="C284">
        <v>1</v>
      </c>
    </row>
    <row r="285" spans="1:3" x14ac:dyDescent="0.25">
      <c r="A285" t="str">
        <f t="shared" si="4"/>
        <v>NFNT</v>
      </c>
      <c r="B285" t="s">
        <v>310</v>
      </c>
      <c r="C285">
        <v>1</v>
      </c>
    </row>
    <row r="286" spans="1:3" x14ac:dyDescent="0.25">
      <c r="A286" t="str">
        <f t="shared" si="4"/>
        <v>NFNT</v>
      </c>
      <c r="B286" t="s">
        <v>310</v>
      </c>
      <c r="C286">
        <v>1</v>
      </c>
    </row>
    <row r="287" spans="1:3" x14ac:dyDescent="0.25">
      <c r="A287" t="str">
        <f t="shared" si="4"/>
        <v>NFNT</v>
      </c>
      <c r="B287" t="s">
        <v>310</v>
      </c>
      <c r="C287">
        <v>1</v>
      </c>
    </row>
    <row r="288" spans="1:3" x14ac:dyDescent="0.25">
      <c r="A288" t="str">
        <f t="shared" si="4"/>
        <v>NFNT</v>
      </c>
      <c r="B288" t="s">
        <v>310</v>
      </c>
      <c r="C288">
        <v>1</v>
      </c>
    </row>
    <row r="289" spans="1:3" x14ac:dyDescent="0.25">
      <c r="A289" t="str">
        <f t="shared" si="4"/>
        <v>NZNT</v>
      </c>
      <c r="B289" t="s">
        <v>317</v>
      </c>
      <c r="C289">
        <v>1</v>
      </c>
    </row>
    <row r="290" spans="1:3" x14ac:dyDescent="0.25">
      <c r="A290" t="str">
        <f t="shared" si="4"/>
        <v>WBNT</v>
      </c>
      <c r="B290" t="s">
        <v>324</v>
      </c>
      <c r="C290">
        <v>1</v>
      </c>
    </row>
    <row r="291" spans="1:3" x14ac:dyDescent="0.25">
      <c r="A291" t="str">
        <f t="shared" si="4"/>
        <v>WCNT</v>
      </c>
      <c r="B291" t="s">
        <v>325</v>
      </c>
      <c r="C291">
        <v>1</v>
      </c>
    </row>
    <row r="292" spans="1:3" x14ac:dyDescent="0.25">
      <c r="A292" t="str">
        <f t="shared" si="4"/>
        <v>WENT</v>
      </c>
      <c r="B292" t="s">
        <v>326</v>
      </c>
      <c r="C292">
        <v>1</v>
      </c>
    </row>
    <row r="293" spans="1:3" x14ac:dyDescent="0.25">
      <c r="A293" t="str">
        <f t="shared" si="4"/>
        <v>WENT</v>
      </c>
      <c r="B293" t="s">
        <v>326</v>
      </c>
      <c r="C293">
        <v>1</v>
      </c>
    </row>
    <row r="294" spans="1:3" x14ac:dyDescent="0.25">
      <c r="A294" t="str">
        <f t="shared" si="4"/>
        <v>WENT</v>
      </c>
      <c r="B294" t="s">
        <v>326</v>
      </c>
      <c r="C294">
        <v>1</v>
      </c>
    </row>
    <row r="295" spans="1:3" x14ac:dyDescent="0.25">
      <c r="A295" t="str">
        <f t="shared" si="4"/>
        <v>WENT</v>
      </c>
      <c r="B295" t="s">
        <v>326</v>
      </c>
      <c r="C295">
        <v>1</v>
      </c>
    </row>
    <row r="296" spans="1:3" x14ac:dyDescent="0.25">
      <c r="A296" t="str">
        <f t="shared" si="4"/>
        <v>WENT</v>
      </c>
      <c r="B296" t="s">
        <v>326</v>
      </c>
      <c r="C296">
        <v>1</v>
      </c>
    </row>
    <row r="297" spans="1:3" x14ac:dyDescent="0.25">
      <c r="A297" t="str">
        <f t="shared" si="4"/>
        <v>WENT</v>
      </c>
      <c r="B297" t="s">
        <v>326</v>
      </c>
      <c r="C297">
        <v>1</v>
      </c>
    </row>
    <row r="298" spans="1:3" x14ac:dyDescent="0.25">
      <c r="A298" t="str">
        <f t="shared" si="4"/>
        <v>WENT</v>
      </c>
      <c r="B298" t="s">
        <v>326</v>
      </c>
      <c r="C298">
        <v>1</v>
      </c>
    </row>
    <row r="299" spans="1:3" x14ac:dyDescent="0.25">
      <c r="A299" t="str">
        <f t="shared" si="4"/>
        <v>WENT</v>
      </c>
      <c r="B299" t="s">
        <v>326</v>
      </c>
      <c r="C299">
        <v>1</v>
      </c>
    </row>
    <row r="300" spans="1:3" x14ac:dyDescent="0.25">
      <c r="A300" t="str">
        <f t="shared" si="4"/>
        <v>WONT</v>
      </c>
      <c r="B300" t="s">
        <v>330</v>
      </c>
      <c r="C300">
        <v>1</v>
      </c>
    </row>
    <row r="301" spans="1:3" x14ac:dyDescent="0.25">
      <c r="A301" t="str">
        <f t="shared" si="4"/>
        <v>WXNT</v>
      </c>
      <c r="B301" t="s">
        <v>334</v>
      </c>
      <c r="C301">
        <v>1</v>
      </c>
    </row>
    <row r="302" spans="1:3" x14ac:dyDescent="0.25">
      <c r="A302" t="str">
        <f t="shared" si="4"/>
        <v>VINT</v>
      </c>
      <c r="B302" t="s">
        <v>341</v>
      </c>
      <c r="C302">
        <v>1</v>
      </c>
    </row>
    <row r="303" spans="1:3" x14ac:dyDescent="0.25">
      <c r="A303" t="str">
        <f t="shared" si="4"/>
        <v>VINT</v>
      </c>
      <c r="B303" t="s">
        <v>341</v>
      </c>
      <c r="C303">
        <v>1</v>
      </c>
    </row>
    <row r="304" spans="1:3" x14ac:dyDescent="0.25">
      <c r="A304" t="str">
        <f t="shared" si="4"/>
        <v>VINT</v>
      </c>
      <c r="B304" t="s">
        <v>341</v>
      </c>
      <c r="C304">
        <v>1</v>
      </c>
    </row>
    <row r="305" spans="1:3" x14ac:dyDescent="0.25">
      <c r="A305" t="str">
        <f t="shared" si="4"/>
        <v>VKNT</v>
      </c>
      <c r="B305" t="s">
        <v>342</v>
      </c>
      <c r="C305">
        <v>1</v>
      </c>
    </row>
    <row r="306" spans="1:3" x14ac:dyDescent="0.25">
      <c r="A306" t="str">
        <f t="shared" si="4"/>
        <v>VKNT</v>
      </c>
      <c r="B306" t="s">
        <v>342</v>
      </c>
      <c r="C306">
        <v>1</v>
      </c>
    </row>
    <row r="307" spans="1:3" x14ac:dyDescent="0.25">
      <c r="A307" t="str">
        <f t="shared" si="4"/>
        <v>VKNT</v>
      </c>
      <c r="B307" t="s">
        <v>342</v>
      </c>
      <c r="C307">
        <v>1</v>
      </c>
    </row>
    <row r="308" spans="1:3" x14ac:dyDescent="0.25">
      <c r="A308" t="str">
        <f t="shared" si="4"/>
        <v>VLNT</v>
      </c>
      <c r="B308" t="s">
        <v>343</v>
      </c>
      <c r="C308">
        <v>1</v>
      </c>
    </row>
    <row r="309" spans="1:3" x14ac:dyDescent="0.25">
      <c r="A309" t="str">
        <f t="shared" si="4"/>
        <v>VLNT</v>
      </c>
      <c r="B309" t="s">
        <v>343</v>
      </c>
      <c r="C309">
        <v>1</v>
      </c>
    </row>
    <row r="310" spans="1:3" x14ac:dyDescent="0.25">
      <c r="A310" t="str">
        <f t="shared" si="4"/>
        <v>VLNT</v>
      </c>
      <c r="B310" t="s">
        <v>343</v>
      </c>
      <c r="C310">
        <v>1</v>
      </c>
    </row>
    <row r="311" spans="1:3" x14ac:dyDescent="0.25">
      <c r="A311" t="str">
        <f t="shared" si="4"/>
        <v>VLNT</v>
      </c>
      <c r="B311" t="s">
        <v>343</v>
      </c>
      <c r="C311">
        <v>1</v>
      </c>
    </row>
    <row r="312" spans="1:3" x14ac:dyDescent="0.25">
      <c r="A312" t="str">
        <f t="shared" si="4"/>
        <v>VLNT</v>
      </c>
      <c r="B312" t="s">
        <v>343</v>
      </c>
      <c r="C312">
        <v>1</v>
      </c>
    </row>
    <row r="313" spans="1:3" x14ac:dyDescent="0.25">
      <c r="A313" t="str">
        <f t="shared" si="4"/>
        <v>VLNT</v>
      </c>
      <c r="B313" t="s">
        <v>343</v>
      </c>
      <c r="C313">
        <v>1</v>
      </c>
    </row>
    <row r="314" spans="1:3" x14ac:dyDescent="0.25">
      <c r="A314" t="str">
        <f t="shared" si="4"/>
        <v>VLNT</v>
      </c>
      <c r="B314" t="s">
        <v>343</v>
      </c>
      <c r="C314">
        <v>1</v>
      </c>
    </row>
    <row r="315" spans="1:3" x14ac:dyDescent="0.25">
      <c r="A315" t="str">
        <f t="shared" si="4"/>
        <v>VLNT</v>
      </c>
      <c r="B315" t="s">
        <v>343</v>
      </c>
      <c r="C315">
        <v>1</v>
      </c>
    </row>
    <row r="316" spans="1:3" x14ac:dyDescent="0.25">
      <c r="A316" t="str">
        <f t="shared" si="4"/>
        <v>VLNT</v>
      </c>
      <c r="B316" t="s">
        <v>343</v>
      </c>
      <c r="C316">
        <v>1</v>
      </c>
    </row>
    <row r="317" spans="1:3" x14ac:dyDescent="0.25">
      <c r="A317" t="str">
        <f t="shared" si="4"/>
        <v>VLNT</v>
      </c>
      <c r="B317" t="s">
        <v>343</v>
      </c>
      <c r="C317">
        <v>1</v>
      </c>
    </row>
    <row r="318" spans="1:3" x14ac:dyDescent="0.25">
      <c r="A318" t="str">
        <f t="shared" si="4"/>
        <v>VLNT</v>
      </c>
      <c r="B318" t="s">
        <v>343</v>
      </c>
      <c r="C318">
        <v>1</v>
      </c>
    </row>
    <row r="319" spans="1:3" x14ac:dyDescent="0.25">
      <c r="A319" t="str">
        <f t="shared" si="4"/>
        <v>VLNT</v>
      </c>
      <c r="B319" t="s">
        <v>343</v>
      </c>
      <c r="C319">
        <v>1</v>
      </c>
    </row>
    <row r="320" spans="1:3" x14ac:dyDescent="0.25">
      <c r="A320" t="str">
        <f t="shared" si="4"/>
        <v>VLNT</v>
      </c>
      <c r="B320" t="s">
        <v>343</v>
      </c>
      <c r="C320">
        <v>1</v>
      </c>
    </row>
    <row r="321" spans="1:3" x14ac:dyDescent="0.25">
      <c r="A321" t="str">
        <f t="shared" si="4"/>
        <v>VPNT</v>
      </c>
      <c r="B321" t="s">
        <v>346</v>
      </c>
      <c r="C321">
        <v>1</v>
      </c>
    </row>
    <row r="322" spans="1:3" x14ac:dyDescent="0.25">
      <c r="A322" t="str">
        <f t="shared" ref="A322:A380" si="5">MID(B322,1,4)</f>
        <v>VPNT</v>
      </c>
      <c r="B322" t="s">
        <v>346</v>
      </c>
      <c r="C322">
        <v>1</v>
      </c>
    </row>
    <row r="323" spans="1:3" x14ac:dyDescent="0.25">
      <c r="A323" t="str">
        <f t="shared" si="5"/>
        <v>VPNT</v>
      </c>
      <c r="B323" t="s">
        <v>346</v>
      </c>
      <c r="C323">
        <v>1</v>
      </c>
    </row>
    <row r="324" spans="1:3" x14ac:dyDescent="0.25">
      <c r="A324" t="str">
        <f t="shared" si="5"/>
        <v>VPNT</v>
      </c>
      <c r="B324" t="s">
        <v>346</v>
      </c>
      <c r="C324">
        <v>1</v>
      </c>
    </row>
    <row r="325" spans="1:3" x14ac:dyDescent="0.25">
      <c r="A325" t="str">
        <f t="shared" si="5"/>
        <v>VPNT</v>
      </c>
      <c r="B325" t="s">
        <v>346</v>
      </c>
      <c r="C325">
        <v>1</v>
      </c>
    </row>
    <row r="326" spans="1:3" x14ac:dyDescent="0.25">
      <c r="A326" t="str">
        <f t="shared" si="5"/>
        <v>VPNT</v>
      </c>
      <c r="B326" t="s">
        <v>346</v>
      </c>
      <c r="C326">
        <v>1</v>
      </c>
    </row>
    <row r="327" spans="1:3" x14ac:dyDescent="0.25">
      <c r="A327" t="str">
        <f t="shared" si="5"/>
        <v>VPNT</v>
      </c>
      <c r="B327" t="s">
        <v>346</v>
      </c>
      <c r="C327">
        <v>1</v>
      </c>
    </row>
    <row r="328" spans="1:3" x14ac:dyDescent="0.25">
      <c r="A328" t="str">
        <f t="shared" si="5"/>
        <v>VPNT</v>
      </c>
      <c r="B328" t="s">
        <v>346</v>
      </c>
      <c r="C328">
        <v>1</v>
      </c>
    </row>
    <row r="329" spans="1:3" x14ac:dyDescent="0.25">
      <c r="A329" t="str">
        <f t="shared" si="5"/>
        <v>VPNT</v>
      </c>
      <c r="B329" t="s">
        <v>346</v>
      </c>
      <c r="C329">
        <v>1</v>
      </c>
    </row>
    <row r="330" spans="1:3" x14ac:dyDescent="0.25">
      <c r="A330" t="str">
        <f t="shared" si="5"/>
        <v>VPNT</v>
      </c>
      <c r="B330" t="s">
        <v>346</v>
      </c>
      <c r="C330">
        <v>1</v>
      </c>
    </row>
    <row r="331" spans="1:3" x14ac:dyDescent="0.25">
      <c r="A331" t="str">
        <f t="shared" si="5"/>
        <v>VPNT</v>
      </c>
      <c r="B331" t="s">
        <v>346</v>
      </c>
      <c r="C331">
        <v>1</v>
      </c>
    </row>
    <row r="332" spans="1:3" x14ac:dyDescent="0.25">
      <c r="A332" t="str">
        <f t="shared" si="5"/>
        <v>VPNT</v>
      </c>
      <c r="B332" t="s">
        <v>346</v>
      </c>
      <c r="C332">
        <v>1</v>
      </c>
    </row>
    <row r="333" spans="1:3" x14ac:dyDescent="0.25">
      <c r="A333" t="str">
        <f t="shared" si="5"/>
        <v>VRNT</v>
      </c>
      <c r="B333" t="s">
        <v>347</v>
      </c>
      <c r="C333">
        <v>1</v>
      </c>
    </row>
    <row r="334" spans="1:3" x14ac:dyDescent="0.25">
      <c r="A334" t="str">
        <f t="shared" si="5"/>
        <v>VRNT</v>
      </c>
      <c r="B334" t="s">
        <v>347</v>
      </c>
      <c r="C334">
        <v>1</v>
      </c>
    </row>
    <row r="335" spans="1:3" x14ac:dyDescent="0.25">
      <c r="A335" t="str">
        <f t="shared" si="5"/>
        <v>VRNT</v>
      </c>
      <c r="B335" t="s">
        <v>347</v>
      </c>
      <c r="C335">
        <v>1</v>
      </c>
    </row>
    <row r="336" spans="1:3" x14ac:dyDescent="0.25">
      <c r="A336" t="str">
        <f t="shared" si="5"/>
        <v>VRNT</v>
      </c>
      <c r="B336" t="s">
        <v>347</v>
      </c>
      <c r="C336">
        <v>1</v>
      </c>
    </row>
    <row r="337" spans="1:3" x14ac:dyDescent="0.25">
      <c r="A337" t="str">
        <f t="shared" si="5"/>
        <v>VRNT</v>
      </c>
      <c r="B337" t="s">
        <v>347</v>
      </c>
      <c r="C337">
        <v>1</v>
      </c>
    </row>
    <row r="338" spans="1:3" x14ac:dyDescent="0.25">
      <c r="A338" t="str">
        <f t="shared" si="5"/>
        <v>VRNT</v>
      </c>
      <c r="B338" t="s">
        <v>347</v>
      </c>
      <c r="C338">
        <v>1</v>
      </c>
    </row>
    <row r="339" spans="1:3" x14ac:dyDescent="0.25">
      <c r="A339" t="str">
        <f t="shared" si="5"/>
        <v>VRNT</v>
      </c>
      <c r="B339" t="s">
        <v>347</v>
      </c>
      <c r="C339">
        <v>1</v>
      </c>
    </row>
    <row r="340" spans="1:3" x14ac:dyDescent="0.25">
      <c r="A340" t="str">
        <f t="shared" si="5"/>
        <v>VSNT</v>
      </c>
      <c r="B340" t="s">
        <v>348</v>
      </c>
      <c r="C340">
        <v>1</v>
      </c>
    </row>
    <row r="341" spans="1:3" x14ac:dyDescent="0.25">
      <c r="A341" t="str">
        <f t="shared" si="5"/>
        <v>VSNT</v>
      </c>
      <c r="B341" t="s">
        <v>348</v>
      </c>
      <c r="C341">
        <v>1</v>
      </c>
    </row>
    <row r="342" spans="1:3" x14ac:dyDescent="0.25">
      <c r="A342" t="str">
        <f t="shared" si="5"/>
        <v>VSNT</v>
      </c>
      <c r="B342" t="s">
        <v>348</v>
      </c>
      <c r="C342">
        <v>1</v>
      </c>
    </row>
    <row r="343" spans="1:3" x14ac:dyDescent="0.25">
      <c r="A343" t="str">
        <f t="shared" si="5"/>
        <v>VSNT</v>
      </c>
      <c r="B343" t="s">
        <v>348</v>
      </c>
      <c r="C343">
        <v>1</v>
      </c>
    </row>
    <row r="344" spans="1:3" x14ac:dyDescent="0.25">
      <c r="A344" t="str">
        <f t="shared" si="5"/>
        <v>VSNT</v>
      </c>
      <c r="B344" t="s">
        <v>348</v>
      </c>
      <c r="C344">
        <v>1</v>
      </c>
    </row>
    <row r="345" spans="1:3" x14ac:dyDescent="0.25">
      <c r="A345" t="str">
        <f t="shared" si="5"/>
        <v>VSNT</v>
      </c>
      <c r="B345" t="s">
        <v>348</v>
      </c>
      <c r="C345">
        <v>1</v>
      </c>
    </row>
    <row r="346" spans="1:3" x14ac:dyDescent="0.25">
      <c r="A346" t="str">
        <f t="shared" si="5"/>
        <v>VSNT</v>
      </c>
      <c r="B346" t="s">
        <v>348</v>
      </c>
      <c r="C346">
        <v>1</v>
      </c>
    </row>
    <row r="347" spans="1:3" x14ac:dyDescent="0.25">
      <c r="A347" t="str">
        <f t="shared" si="5"/>
        <v>VSNT</v>
      </c>
      <c r="B347" t="s">
        <v>348</v>
      </c>
      <c r="C347">
        <v>1</v>
      </c>
    </row>
    <row r="348" spans="1:3" x14ac:dyDescent="0.25">
      <c r="A348" t="str">
        <f t="shared" si="5"/>
        <v>VSNT</v>
      </c>
      <c r="B348" t="s">
        <v>348</v>
      </c>
      <c r="C348">
        <v>1</v>
      </c>
    </row>
    <row r="349" spans="1:3" x14ac:dyDescent="0.25">
      <c r="A349" t="str">
        <f t="shared" si="5"/>
        <v>VSNT</v>
      </c>
      <c r="B349" t="s">
        <v>348</v>
      </c>
      <c r="C349">
        <v>1</v>
      </c>
    </row>
    <row r="350" spans="1:3" x14ac:dyDescent="0.25">
      <c r="A350" t="str">
        <f t="shared" si="5"/>
        <v>VSNT</v>
      </c>
      <c r="B350" t="s">
        <v>348</v>
      </c>
      <c r="C350">
        <v>1</v>
      </c>
    </row>
    <row r="351" spans="1:3" x14ac:dyDescent="0.25">
      <c r="A351" t="str">
        <f t="shared" si="5"/>
        <v>VSNT</v>
      </c>
      <c r="B351" t="s">
        <v>348</v>
      </c>
      <c r="C351">
        <v>1</v>
      </c>
    </row>
    <row r="352" spans="1:3" x14ac:dyDescent="0.25">
      <c r="A352" t="str">
        <f t="shared" si="5"/>
        <v>VWNT</v>
      </c>
      <c r="B352" t="s">
        <v>350</v>
      </c>
      <c r="C352">
        <v>1</v>
      </c>
    </row>
    <row r="353" spans="1:3" x14ac:dyDescent="0.25">
      <c r="A353" t="str">
        <f t="shared" si="5"/>
        <v>VWNT</v>
      </c>
      <c r="B353" t="s">
        <v>350</v>
      </c>
      <c r="C353">
        <v>1</v>
      </c>
    </row>
    <row r="354" spans="1:3" x14ac:dyDescent="0.25">
      <c r="A354" t="str">
        <f t="shared" si="5"/>
        <v>VYNT</v>
      </c>
      <c r="B354" t="s">
        <v>351</v>
      </c>
      <c r="C354">
        <v>1</v>
      </c>
    </row>
    <row r="355" spans="1:3" x14ac:dyDescent="0.25">
      <c r="A355" t="str">
        <f t="shared" si="5"/>
        <v>VYNT</v>
      </c>
      <c r="B355" t="s">
        <v>351</v>
      </c>
      <c r="C355">
        <v>1</v>
      </c>
    </row>
    <row r="356" spans="1:3" x14ac:dyDescent="0.25">
      <c r="A356" t="str">
        <f t="shared" si="5"/>
        <v>VYNT</v>
      </c>
      <c r="B356" t="s">
        <v>351</v>
      </c>
      <c r="C356">
        <v>1</v>
      </c>
    </row>
    <row r="357" spans="1:3" x14ac:dyDescent="0.25">
      <c r="A357" t="str">
        <f t="shared" si="5"/>
        <v>VYNT</v>
      </c>
      <c r="B357" t="s">
        <v>351</v>
      </c>
      <c r="C357">
        <v>1</v>
      </c>
    </row>
    <row r="358" spans="1:3" x14ac:dyDescent="0.25">
      <c r="A358" t="str">
        <f t="shared" si="5"/>
        <v>VYNT</v>
      </c>
      <c r="B358" t="s">
        <v>351</v>
      </c>
      <c r="C358">
        <v>1</v>
      </c>
    </row>
    <row r="359" spans="1:3" x14ac:dyDescent="0.25">
      <c r="A359" t="str">
        <f t="shared" si="5"/>
        <v>VYNT</v>
      </c>
      <c r="B359" t="s">
        <v>351</v>
      </c>
      <c r="C359">
        <v>1</v>
      </c>
    </row>
    <row r="360" spans="1:3" x14ac:dyDescent="0.25">
      <c r="A360" t="str">
        <f t="shared" si="5"/>
        <v>VYNT</v>
      </c>
      <c r="B360" t="s">
        <v>351</v>
      </c>
      <c r="C360">
        <v>1</v>
      </c>
    </row>
    <row r="361" spans="1:3" x14ac:dyDescent="0.25">
      <c r="A361" t="str">
        <f t="shared" si="5"/>
        <v>VYNT</v>
      </c>
      <c r="B361" t="s">
        <v>351</v>
      </c>
      <c r="C361">
        <v>1</v>
      </c>
    </row>
    <row r="362" spans="1:3" x14ac:dyDescent="0.25">
      <c r="A362" t="str">
        <f t="shared" si="5"/>
        <v>VYNT</v>
      </c>
      <c r="B362" t="s">
        <v>351</v>
      </c>
      <c r="C362">
        <v>1</v>
      </c>
    </row>
    <row r="363" spans="1:3" x14ac:dyDescent="0.25">
      <c r="A363" t="str">
        <f t="shared" si="5"/>
        <v>VYNT</v>
      </c>
      <c r="B363" t="s">
        <v>351</v>
      </c>
      <c r="C363">
        <v>1</v>
      </c>
    </row>
    <row r="364" spans="1:3" x14ac:dyDescent="0.25">
      <c r="A364" t="str">
        <f t="shared" si="5"/>
        <v>VYNT</v>
      </c>
      <c r="B364" t="s">
        <v>351</v>
      </c>
      <c r="C364">
        <v>1</v>
      </c>
    </row>
    <row r="365" spans="1:3" x14ac:dyDescent="0.25">
      <c r="A365" t="str">
        <f t="shared" si="5"/>
        <v>VYNT</v>
      </c>
      <c r="B365" t="s">
        <v>351</v>
      </c>
      <c r="C365">
        <v>1</v>
      </c>
    </row>
    <row r="366" spans="1:3" x14ac:dyDescent="0.25">
      <c r="A366" t="str">
        <f t="shared" si="5"/>
        <v>VYNT</v>
      </c>
      <c r="B366" t="s">
        <v>351</v>
      </c>
      <c r="C366">
        <v>1</v>
      </c>
    </row>
    <row r="367" spans="1:3" x14ac:dyDescent="0.25">
      <c r="A367" t="str">
        <f t="shared" si="5"/>
        <v>VYNT</v>
      </c>
      <c r="B367" t="s">
        <v>351</v>
      </c>
      <c r="C367">
        <v>1</v>
      </c>
    </row>
    <row r="368" spans="1:3" x14ac:dyDescent="0.25">
      <c r="A368" t="str">
        <f t="shared" si="5"/>
        <v>VYNT</v>
      </c>
      <c r="B368" t="s">
        <v>351</v>
      </c>
      <c r="C368">
        <v>1</v>
      </c>
    </row>
    <row r="369" spans="1:3" x14ac:dyDescent="0.25">
      <c r="A369" t="str">
        <f t="shared" si="5"/>
        <v>VYNT</v>
      </c>
      <c r="B369" t="s">
        <v>351</v>
      </c>
      <c r="C369">
        <v>1</v>
      </c>
    </row>
    <row r="370" spans="1:3" x14ac:dyDescent="0.25">
      <c r="A370" t="str">
        <f t="shared" si="5"/>
        <v>VYNT</v>
      </c>
      <c r="B370" t="s">
        <v>351</v>
      </c>
      <c r="C370">
        <v>1</v>
      </c>
    </row>
    <row r="371" spans="1:3" x14ac:dyDescent="0.25">
      <c r="A371" t="str">
        <f t="shared" si="5"/>
        <v>VYNT</v>
      </c>
      <c r="B371" t="s">
        <v>351</v>
      </c>
      <c r="C371">
        <v>1</v>
      </c>
    </row>
    <row r="372" spans="1:3" x14ac:dyDescent="0.25">
      <c r="A372" t="str">
        <f t="shared" si="5"/>
        <v>VYNT</v>
      </c>
      <c r="B372" t="s">
        <v>351</v>
      </c>
      <c r="C372">
        <v>1</v>
      </c>
    </row>
    <row r="373" spans="1:3" x14ac:dyDescent="0.25">
      <c r="A373" t="str">
        <f t="shared" si="5"/>
        <v>VYNT</v>
      </c>
      <c r="B373" t="s">
        <v>351</v>
      </c>
      <c r="C373">
        <v>1</v>
      </c>
    </row>
    <row r="374" spans="1:3" x14ac:dyDescent="0.25">
      <c r="A374" t="str">
        <f t="shared" si="5"/>
        <v>VYNT</v>
      </c>
      <c r="B374" t="s">
        <v>351</v>
      </c>
      <c r="C374">
        <v>1</v>
      </c>
    </row>
    <row r="375" spans="1:3" x14ac:dyDescent="0.25">
      <c r="A375" t="str">
        <f t="shared" si="5"/>
        <v>VYNT</v>
      </c>
      <c r="B375" t="s">
        <v>351</v>
      </c>
      <c r="C375">
        <v>1</v>
      </c>
    </row>
    <row r="376" spans="1:3" x14ac:dyDescent="0.25">
      <c r="A376" t="str">
        <f t="shared" si="5"/>
        <v>VYNT</v>
      </c>
      <c r="B376" t="s">
        <v>351</v>
      </c>
      <c r="C376">
        <v>1</v>
      </c>
    </row>
    <row r="377" spans="1:3" x14ac:dyDescent="0.25">
      <c r="A377" t="str">
        <f t="shared" si="5"/>
        <v>VYNT</v>
      </c>
      <c r="B377" t="s">
        <v>351</v>
      </c>
      <c r="C377">
        <v>1</v>
      </c>
    </row>
    <row r="378" spans="1:3" x14ac:dyDescent="0.25">
      <c r="A378" t="str">
        <f t="shared" si="5"/>
        <v>VYNT</v>
      </c>
      <c r="B378" t="s">
        <v>351</v>
      </c>
      <c r="C378">
        <v>1</v>
      </c>
    </row>
    <row r="379" spans="1:3" x14ac:dyDescent="0.25">
      <c r="A379" t="str">
        <f t="shared" si="5"/>
        <v>VYNT</v>
      </c>
      <c r="B379" t="s">
        <v>351</v>
      </c>
      <c r="C379">
        <v>1</v>
      </c>
    </row>
    <row r="380" spans="1:3" x14ac:dyDescent="0.25">
      <c r="A380" t="str">
        <f t="shared" si="5"/>
        <v>V6NT</v>
      </c>
      <c r="B380" t="s">
        <v>339</v>
      </c>
      <c r="C38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Analyse</vt:lpstr>
      <vt:lpstr>Combinaties</vt:lpstr>
      <vt:lpstr>Aantal per systeem</vt:lpstr>
      <vt:lpstr>Retribueerbaar</vt:lpstr>
      <vt:lpstr>Complexeprogrammas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2015-11-30T10:10:13Z</dcterms:created>
  <dcterms:modified xsi:type="dcterms:W3CDTF">2016-02-16T08:13:51Z</dcterms:modified>
</cp:coreProperties>
</file>