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field/Documents/bc/homework/Mod1_Challenge/"/>
    </mc:Choice>
  </mc:AlternateContent>
  <xr:revisionPtr revIDLastSave="0" documentId="13_ncr:1_{8C2F7F03-EDA5-0445-BC38-B3F2A7D47DE7}" xr6:coauthVersionLast="47" xr6:coauthVersionMax="47" xr10:uidLastSave="{00000000-0000-0000-0000-000000000000}"/>
  <bookViews>
    <workbookView xWindow="0" yWindow="860" windowWidth="34200" windowHeight="21380" activeTab="2" xr2:uid="{00000000-000D-0000-FFFF-FFFF00000000}"/>
  </bookViews>
  <sheets>
    <sheet name="Crowdfunding (original)" sheetId="4" state="hidden" r:id="rId1"/>
    <sheet name="Crowdfunding" sheetId="1" r:id="rId2"/>
    <sheet name="Summary Stats" sheetId="11" r:id="rId3"/>
    <sheet name="Category" sheetId="5" r:id="rId4"/>
    <sheet name="Subcategory" sheetId="6" r:id="rId5"/>
    <sheet name="Created" sheetId="8" r:id="rId6"/>
    <sheet name="Goal" sheetId="9" r:id="rId7"/>
  </sheets>
  <definedNames>
    <definedName name="_xlnm._FilterDatabase" localSheetId="1" hidden="1">Crowdfunding!$A$1:$T$1001</definedName>
    <definedName name="_xlchart.v1.0" hidden="1">'Summary Stats'!$A$3:$A$567</definedName>
    <definedName name="_xlchart.v1.1" hidden="1">'Summary Stats'!$B$2</definedName>
    <definedName name="_xlchart.v1.2" hidden="1">'Summary Stats'!$B$3:$B$567</definedName>
    <definedName name="_xlchart.v1.3" hidden="1">'Summary Stats'!$D$3:$D$366</definedName>
    <definedName name="_xlchart.v1.4" hidden="1">'Summary Stats'!$E$2</definedName>
    <definedName name="_xlchart.v1.5" hidden="1">'Summary Stats'!$E$3:$E$366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1" l="1"/>
  <c r="M3" i="11"/>
  <c r="R4" i="11"/>
  <c r="R3" i="11"/>
  <c r="Q4" i="11"/>
  <c r="Q3" i="11"/>
  <c r="P4" i="11"/>
  <c r="P3" i="11"/>
  <c r="O4" i="11"/>
  <c r="O3" i="11"/>
  <c r="N4" i="11"/>
  <c r="N3" i="11"/>
  <c r="J15" i="9"/>
  <c r="I15" i="9"/>
  <c r="H15" i="9"/>
  <c r="G15" i="9"/>
  <c r="F15" i="9"/>
  <c r="E15" i="9"/>
  <c r="D15" i="9"/>
  <c r="F7" i="8"/>
  <c r="F8" i="8"/>
  <c r="F9" i="8"/>
  <c r="F10" i="8"/>
  <c r="F11" i="8"/>
  <c r="F12" i="8"/>
  <c r="F13" i="8"/>
  <c r="F14" i="8"/>
  <c r="F15" i="8"/>
  <c r="F16" i="8"/>
  <c r="F17" i="8"/>
  <c r="F18" i="8"/>
  <c r="F6" i="8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L4" i="11"/>
  <c r="L3" i="11"/>
  <c r="K4" i="11"/>
  <c r="K3" i="11"/>
  <c r="J4" i="11"/>
  <c r="J3" i="11"/>
  <c r="I4" i="11"/>
  <c r="I3" i="11"/>
  <c r="H4" i="11"/>
  <c r="H3" i="11"/>
  <c r="E20" i="8"/>
  <c r="H4" i="6"/>
  <c r="F14" i="9" l="1"/>
  <c r="E14" i="9"/>
  <c r="D14" i="9"/>
  <c r="F13" i="9"/>
  <c r="E13" i="9"/>
  <c r="D13" i="9"/>
  <c r="F12" i="9"/>
  <c r="E12" i="9"/>
  <c r="D12" i="9"/>
  <c r="F11" i="9"/>
  <c r="E11" i="9"/>
  <c r="F10" i="9"/>
  <c r="E10" i="9"/>
  <c r="D10" i="9"/>
  <c r="F9" i="9"/>
  <c r="E9" i="9"/>
  <c r="D9" i="9"/>
  <c r="F8" i="9"/>
  <c r="E8" i="9"/>
  <c r="D8" i="9"/>
  <c r="F7" i="9"/>
  <c r="E7" i="9"/>
  <c r="D7" i="9"/>
  <c r="F6" i="9"/>
  <c r="E6" i="9"/>
  <c r="D6" i="9"/>
  <c r="G6" i="9" s="1"/>
  <c r="F5" i="9"/>
  <c r="E5" i="9"/>
  <c r="D5" i="9"/>
  <c r="F4" i="9"/>
  <c r="E4" i="9"/>
  <c r="D4" i="9"/>
  <c r="F3" i="9"/>
  <c r="E3" i="9"/>
  <c r="D3" i="9"/>
  <c r="D11" i="9"/>
  <c r="O1001" i="1"/>
  <c r="N1001" i="1"/>
  <c r="O1000" i="1"/>
  <c r="N1000" i="1"/>
  <c r="O999" i="1"/>
  <c r="N999" i="1"/>
  <c r="O998" i="1"/>
  <c r="N998" i="1"/>
  <c r="O997" i="1"/>
  <c r="N997" i="1"/>
  <c r="O996" i="1"/>
  <c r="N996" i="1"/>
  <c r="O995" i="1"/>
  <c r="N995" i="1"/>
  <c r="O994" i="1"/>
  <c r="N994" i="1"/>
  <c r="O993" i="1"/>
  <c r="N993" i="1"/>
  <c r="O992" i="1"/>
  <c r="N992" i="1"/>
  <c r="O991" i="1"/>
  <c r="N991" i="1"/>
  <c r="O990" i="1"/>
  <c r="N990" i="1"/>
  <c r="O989" i="1"/>
  <c r="N989" i="1"/>
  <c r="O988" i="1"/>
  <c r="N988" i="1"/>
  <c r="O987" i="1"/>
  <c r="N987" i="1"/>
  <c r="O986" i="1"/>
  <c r="N986" i="1"/>
  <c r="O985" i="1"/>
  <c r="N985" i="1"/>
  <c r="O984" i="1"/>
  <c r="N984" i="1"/>
  <c r="O983" i="1"/>
  <c r="N983" i="1"/>
  <c r="O982" i="1"/>
  <c r="N982" i="1"/>
  <c r="O981" i="1"/>
  <c r="N981" i="1"/>
  <c r="O980" i="1"/>
  <c r="N980" i="1"/>
  <c r="O979" i="1"/>
  <c r="N979" i="1"/>
  <c r="O978" i="1"/>
  <c r="N978" i="1"/>
  <c r="O977" i="1"/>
  <c r="N977" i="1"/>
  <c r="O976" i="1"/>
  <c r="N976" i="1"/>
  <c r="O975" i="1"/>
  <c r="N975" i="1"/>
  <c r="O974" i="1"/>
  <c r="N974" i="1"/>
  <c r="O973" i="1"/>
  <c r="N973" i="1"/>
  <c r="O972" i="1"/>
  <c r="N972" i="1"/>
  <c r="O971" i="1"/>
  <c r="N971" i="1"/>
  <c r="O970" i="1"/>
  <c r="N970" i="1"/>
  <c r="O969" i="1"/>
  <c r="N969" i="1"/>
  <c r="O968" i="1"/>
  <c r="N968" i="1"/>
  <c r="O967" i="1"/>
  <c r="N967" i="1"/>
  <c r="O966" i="1"/>
  <c r="N966" i="1"/>
  <c r="O965" i="1"/>
  <c r="N965" i="1"/>
  <c r="O964" i="1"/>
  <c r="N964" i="1"/>
  <c r="O963" i="1"/>
  <c r="N963" i="1"/>
  <c r="O962" i="1"/>
  <c r="N962" i="1"/>
  <c r="O961" i="1"/>
  <c r="N961" i="1"/>
  <c r="O960" i="1"/>
  <c r="N960" i="1"/>
  <c r="O959" i="1"/>
  <c r="N959" i="1"/>
  <c r="O958" i="1"/>
  <c r="N958" i="1"/>
  <c r="O957" i="1"/>
  <c r="N957" i="1"/>
  <c r="O956" i="1"/>
  <c r="N956" i="1"/>
  <c r="O955" i="1"/>
  <c r="N955" i="1"/>
  <c r="O954" i="1"/>
  <c r="N954" i="1"/>
  <c r="O953" i="1"/>
  <c r="N953" i="1"/>
  <c r="O952" i="1"/>
  <c r="N952" i="1"/>
  <c r="O951" i="1"/>
  <c r="N951" i="1"/>
  <c r="O950" i="1"/>
  <c r="N950" i="1"/>
  <c r="O949" i="1"/>
  <c r="N949" i="1"/>
  <c r="O948" i="1"/>
  <c r="N948" i="1"/>
  <c r="O947" i="1"/>
  <c r="N947" i="1"/>
  <c r="O946" i="1"/>
  <c r="N946" i="1"/>
  <c r="O945" i="1"/>
  <c r="N945" i="1"/>
  <c r="O944" i="1"/>
  <c r="N944" i="1"/>
  <c r="O943" i="1"/>
  <c r="N943" i="1"/>
  <c r="O942" i="1"/>
  <c r="N942" i="1"/>
  <c r="O941" i="1"/>
  <c r="N941" i="1"/>
  <c r="O940" i="1"/>
  <c r="N940" i="1"/>
  <c r="O939" i="1"/>
  <c r="N939" i="1"/>
  <c r="O938" i="1"/>
  <c r="N938" i="1"/>
  <c r="O937" i="1"/>
  <c r="N937" i="1"/>
  <c r="O936" i="1"/>
  <c r="N936" i="1"/>
  <c r="O935" i="1"/>
  <c r="N935" i="1"/>
  <c r="O934" i="1"/>
  <c r="N934" i="1"/>
  <c r="O933" i="1"/>
  <c r="N933" i="1"/>
  <c r="O932" i="1"/>
  <c r="N932" i="1"/>
  <c r="O931" i="1"/>
  <c r="N931" i="1"/>
  <c r="O930" i="1"/>
  <c r="N930" i="1"/>
  <c r="O929" i="1"/>
  <c r="N929" i="1"/>
  <c r="O928" i="1"/>
  <c r="N928" i="1"/>
  <c r="O927" i="1"/>
  <c r="N927" i="1"/>
  <c r="O926" i="1"/>
  <c r="N926" i="1"/>
  <c r="O925" i="1"/>
  <c r="N925" i="1"/>
  <c r="O924" i="1"/>
  <c r="N924" i="1"/>
  <c r="O923" i="1"/>
  <c r="N923" i="1"/>
  <c r="O922" i="1"/>
  <c r="N922" i="1"/>
  <c r="O921" i="1"/>
  <c r="N921" i="1"/>
  <c r="O920" i="1"/>
  <c r="N920" i="1"/>
  <c r="O919" i="1"/>
  <c r="N919" i="1"/>
  <c r="O918" i="1"/>
  <c r="N918" i="1"/>
  <c r="O917" i="1"/>
  <c r="N917" i="1"/>
  <c r="O916" i="1"/>
  <c r="N916" i="1"/>
  <c r="O915" i="1"/>
  <c r="N915" i="1"/>
  <c r="O914" i="1"/>
  <c r="N914" i="1"/>
  <c r="O913" i="1"/>
  <c r="N913" i="1"/>
  <c r="O912" i="1"/>
  <c r="N912" i="1"/>
  <c r="O911" i="1"/>
  <c r="N911" i="1"/>
  <c r="O910" i="1"/>
  <c r="N910" i="1"/>
  <c r="O909" i="1"/>
  <c r="N909" i="1"/>
  <c r="O908" i="1"/>
  <c r="N908" i="1"/>
  <c r="O907" i="1"/>
  <c r="N907" i="1"/>
  <c r="O906" i="1"/>
  <c r="N906" i="1"/>
  <c r="O905" i="1"/>
  <c r="N905" i="1"/>
  <c r="O904" i="1"/>
  <c r="N904" i="1"/>
  <c r="O903" i="1"/>
  <c r="N903" i="1"/>
  <c r="O902" i="1"/>
  <c r="N902" i="1"/>
  <c r="O901" i="1"/>
  <c r="N901" i="1"/>
  <c r="O900" i="1"/>
  <c r="N900" i="1"/>
  <c r="O899" i="1"/>
  <c r="N899" i="1"/>
  <c r="O898" i="1"/>
  <c r="N898" i="1"/>
  <c r="O897" i="1"/>
  <c r="N897" i="1"/>
  <c r="O896" i="1"/>
  <c r="N896" i="1"/>
  <c r="O895" i="1"/>
  <c r="N895" i="1"/>
  <c r="O894" i="1"/>
  <c r="N894" i="1"/>
  <c r="O893" i="1"/>
  <c r="N893" i="1"/>
  <c r="O892" i="1"/>
  <c r="N892" i="1"/>
  <c r="O891" i="1"/>
  <c r="N891" i="1"/>
  <c r="O890" i="1"/>
  <c r="N890" i="1"/>
  <c r="O889" i="1"/>
  <c r="N889" i="1"/>
  <c r="O888" i="1"/>
  <c r="N888" i="1"/>
  <c r="O887" i="1"/>
  <c r="N887" i="1"/>
  <c r="O886" i="1"/>
  <c r="N886" i="1"/>
  <c r="O885" i="1"/>
  <c r="N885" i="1"/>
  <c r="O884" i="1"/>
  <c r="N884" i="1"/>
  <c r="O883" i="1"/>
  <c r="N883" i="1"/>
  <c r="O882" i="1"/>
  <c r="N882" i="1"/>
  <c r="O881" i="1"/>
  <c r="N881" i="1"/>
  <c r="O880" i="1"/>
  <c r="N880" i="1"/>
  <c r="O879" i="1"/>
  <c r="N879" i="1"/>
  <c r="O878" i="1"/>
  <c r="N878" i="1"/>
  <c r="O877" i="1"/>
  <c r="N877" i="1"/>
  <c r="O876" i="1"/>
  <c r="N876" i="1"/>
  <c r="O875" i="1"/>
  <c r="N875" i="1"/>
  <c r="O874" i="1"/>
  <c r="N874" i="1"/>
  <c r="O873" i="1"/>
  <c r="N873" i="1"/>
  <c r="O872" i="1"/>
  <c r="N872" i="1"/>
  <c r="O871" i="1"/>
  <c r="N871" i="1"/>
  <c r="O870" i="1"/>
  <c r="N870" i="1"/>
  <c r="O869" i="1"/>
  <c r="N869" i="1"/>
  <c r="O868" i="1"/>
  <c r="N868" i="1"/>
  <c r="O867" i="1"/>
  <c r="N867" i="1"/>
  <c r="O866" i="1"/>
  <c r="N866" i="1"/>
  <c r="O865" i="1"/>
  <c r="N865" i="1"/>
  <c r="O864" i="1"/>
  <c r="N864" i="1"/>
  <c r="O863" i="1"/>
  <c r="N863" i="1"/>
  <c r="O862" i="1"/>
  <c r="N862" i="1"/>
  <c r="O861" i="1"/>
  <c r="N861" i="1"/>
  <c r="O860" i="1"/>
  <c r="N860" i="1"/>
  <c r="O859" i="1"/>
  <c r="N859" i="1"/>
  <c r="O858" i="1"/>
  <c r="N858" i="1"/>
  <c r="O857" i="1"/>
  <c r="N857" i="1"/>
  <c r="O856" i="1"/>
  <c r="N856" i="1"/>
  <c r="O855" i="1"/>
  <c r="N855" i="1"/>
  <c r="O854" i="1"/>
  <c r="N854" i="1"/>
  <c r="O853" i="1"/>
  <c r="N853" i="1"/>
  <c r="O852" i="1"/>
  <c r="N852" i="1"/>
  <c r="O851" i="1"/>
  <c r="N851" i="1"/>
  <c r="O850" i="1"/>
  <c r="N850" i="1"/>
  <c r="O849" i="1"/>
  <c r="N849" i="1"/>
  <c r="O848" i="1"/>
  <c r="N848" i="1"/>
  <c r="O847" i="1"/>
  <c r="N847" i="1"/>
  <c r="O846" i="1"/>
  <c r="N846" i="1"/>
  <c r="O845" i="1"/>
  <c r="N845" i="1"/>
  <c r="O844" i="1"/>
  <c r="N844" i="1"/>
  <c r="O843" i="1"/>
  <c r="N843" i="1"/>
  <c r="O842" i="1"/>
  <c r="N842" i="1"/>
  <c r="O841" i="1"/>
  <c r="N841" i="1"/>
  <c r="O840" i="1"/>
  <c r="N840" i="1"/>
  <c r="O839" i="1"/>
  <c r="N839" i="1"/>
  <c r="O838" i="1"/>
  <c r="N838" i="1"/>
  <c r="O837" i="1"/>
  <c r="N837" i="1"/>
  <c r="O836" i="1"/>
  <c r="N836" i="1"/>
  <c r="O835" i="1"/>
  <c r="N835" i="1"/>
  <c r="O834" i="1"/>
  <c r="N834" i="1"/>
  <c r="O833" i="1"/>
  <c r="N833" i="1"/>
  <c r="O832" i="1"/>
  <c r="N832" i="1"/>
  <c r="O831" i="1"/>
  <c r="N831" i="1"/>
  <c r="O830" i="1"/>
  <c r="N830" i="1"/>
  <c r="O829" i="1"/>
  <c r="N829" i="1"/>
  <c r="O828" i="1"/>
  <c r="N828" i="1"/>
  <c r="O827" i="1"/>
  <c r="N827" i="1"/>
  <c r="O826" i="1"/>
  <c r="N826" i="1"/>
  <c r="O825" i="1"/>
  <c r="N825" i="1"/>
  <c r="O824" i="1"/>
  <c r="N824" i="1"/>
  <c r="O823" i="1"/>
  <c r="N823" i="1"/>
  <c r="O822" i="1"/>
  <c r="N822" i="1"/>
  <c r="O821" i="1"/>
  <c r="N821" i="1"/>
  <c r="O820" i="1"/>
  <c r="N820" i="1"/>
  <c r="O819" i="1"/>
  <c r="N819" i="1"/>
  <c r="O818" i="1"/>
  <c r="N818" i="1"/>
  <c r="O817" i="1"/>
  <c r="N817" i="1"/>
  <c r="O816" i="1"/>
  <c r="N816" i="1"/>
  <c r="O815" i="1"/>
  <c r="N815" i="1"/>
  <c r="O814" i="1"/>
  <c r="N814" i="1"/>
  <c r="O813" i="1"/>
  <c r="N813" i="1"/>
  <c r="O812" i="1"/>
  <c r="N812" i="1"/>
  <c r="O811" i="1"/>
  <c r="N811" i="1"/>
  <c r="O810" i="1"/>
  <c r="N810" i="1"/>
  <c r="O809" i="1"/>
  <c r="N809" i="1"/>
  <c r="O808" i="1"/>
  <c r="N808" i="1"/>
  <c r="O807" i="1"/>
  <c r="N807" i="1"/>
  <c r="O806" i="1"/>
  <c r="N806" i="1"/>
  <c r="O805" i="1"/>
  <c r="N805" i="1"/>
  <c r="O804" i="1"/>
  <c r="N804" i="1"/>
  <c r="O803" i="1"/>
  <c r="N803" i="1"/>
  <c r="O802" i="1"/>
  <c r="N802" i="1"/>
  <c r="O801" i="1"/>
  <c r="N801" i="1"/>
  <c r="O800" i="1"/>
  <c r="N800" i="1"/>
  <c r="O799" i="1"/>
  <c r="N799" i="1"/>
  <c r="O798" i="1"/>
  <c r="N798" i="1"/>
  <c r="O797" i="1"/>
  <c r="N797" i="1"/>
  <c r="O796" i="1"/>
  <c r="N796" i="1"/>
  <c r="O795" i="1"/>
  <c r="N795" i="1"/>
  <c r="O794" i="1"/>
  <c r="N794" i="1"/>
  <c r="O793" i="1"/>
  <c r="N793" i="1"/>
  <c r="O792" i="1"/>
  <c r="N792" i="1"/>
  <c r="O791" i="1"/>
  <c r="N791" i="1"/>
  <c r="O790" i="1"/>
  <c r="N790" i="1"/>
  <c r="O789" i="1"/>
  <c r="N789" i="1"/>
  <c r="O788" i="1"/>
  <c r="N788" i="1"/>
  <c r="O787" i="1"/>
  <c r="N787" i="1"/>
  <c r="O786" i="1"/>
  <c r="N786" i="1"/>
  <c r="O785" i="1"/>
  <c r="N785" i="1"/>
  <c r="O784" i="1"/>
  <c r="N784" i="1"/>
  <c r="O783" i="1"/>
  <c r="N783" i="1"/>
  <c r="O782" i="1"/>
  <c r="N782" i="1"/>
  <c r="O781" i="1"/>
  <c r="N781" i="1"/>
  <c r="O780" i="1"/>
  <c r="N780" i="1"/>
  <c r="O779" i="1"/>
  <c r="N779" i="1"/>
  <c r="O778" i="1"/>
  <c r="N778" i="1"/>
  <c r="O777" i="1"/>
  <c r="N777" i="1"/>
  <c r="O776" i="1"/>
  <c r="N776" i="1"/>
  <c r="O775" i="1"/>
  <c r="N775" i="1"/>
  <c r="O774" i="1"/>
  <c r="N774" i="1"/>
  <c r="O773" i="1"/>
  <c r="N773" i="1"/>
  <c r="O772" i="1"/>
  <c r="N772" i="1"/>
  <c r="O771" i="1"/>
  <c r="N771" i="1"/>
  <c r="O770" i="1"/>
  <c r="N770" i="1"/>
  <c r="O769" i="1"/>
  <c r="N769" i="1"/>
  <c r="O768" i="1"/>
  <c r="N768" i="1"/>
  <c r="O767" i="1"/>
  <c r="N767" i="1"/>
  <c r="O766" i="1"/>
  <c r="N766" i="1"/>
  <c r="O765" i="1"/>
  <c r="N765" i="1"/>
  <c r="O764" i="1"/>
  <c r="N764" i="1"/>
  <c r="O763" i="1"/>
  <c r="N763" i="1"/>
  <c r="O762" i="1"/>
  <c r="N762" i="1"/>
  <c r="O761" i="1"/>
  <c r="N761" i="1"/>
  <c r="O760" i="1"/>
  <c r="N760" i="1"/>
  <c r="O759" i="1"/>
  <c r="N759" i="1"/>
  <c r="O758" i="1"/>
  <c r="N758" i="1"/>
  <c r="O757" i="1"/>
  <c r="N757" i="1"/>
  <c r="O756" i="1"/>
  <c r="N756" i="1"/>
  <c r="O755" i="1"/>
  <c r="N755" i="1"/>
  <c r="O754" i="1"/>
  <c r="N754" i="1"/>
  <c r="O753" i="1"/>
  <c r="N753" i="1"/>
  <c r="O752" i="1"/>
  <c r="N752" i="1"/>
  <c r="O751" i="1"/>
  <c r="N751" i="1"/>
  <c r="O750" i="1"/>
  <c r="N750" i="1"/>
  <c r="O749" i="1"/>
  <c r="N749" i="1"/>
  <c r="O748" i="1"/>
  <c r="N748" i="1"/>
  <c r="O747" i="1"/>
  <c r="N747" i="1"/>
  <c r="O746" i="1"/>
  <c r="N746" i="1"/>
  <c r="O745" i="1"/>
  <c r="N745" i="1"/>
  <c r="O744" i="1"/>
  <c r="N744" i="1"/>
  <c r="O743" i="1"/>
  <c r="N743" i="1"/>
  <c r="O742" i="1"/>
  <c r="N742" i="1"/>
  <c r="O741" i="1"/>
  <c r="N741" i="1"/>
  <c r="O740" i="1"/>
  <c r="N740" i="1"/>
  <c r="O739" i="1"/>
  <c r="N739" i="1"/>
  <c r="O738" i="1"/>
  <c r="N738" i="1"/>
  <c r="O737" i="1"/>
  <c r="N737" i="1"/>
  <c r="O736" i="1"/>
  <c r="N736" i="1"/>
  <c r="O735" i="1"/>
  <c r="N735" i="1"/>
  <c r="O734" i="1"/>
  <c r="N734" i="1"/>
  <c r="O733" i="1"/>
  <c r="N733" i="1"/>
  <c r="O732" i="1"/>
  <c r="N732" i="1"/>
  <c r="O731" i="1"/>
  <c r="N731" i="1"/>
  <c r="O730" i="1"/>
  <c r="N730" i="1"/>
  <c r="O729" i="1"/>
  <c r="N729" i="1"/>
  <c r="O728" i="1"/>
  <c r="N728" i="1"/>
  <c r="O727" i="1"/>
  <c r="N727" i="1"/>
  <c r="O726" i="1"/>
  <c r="N726" i="1"/>
  <c r="O725" i="1"/>
  <c r="N725" i="1"/>
  <c r="O724" i="1"/>
  <c r="N724" i="1"/>
  <c r="O723" i="1"/>
  <c r="N723" i="1"/>
  <c r="O722" i="1"/>
  <c r="N722" i="1"/>
  <c r="O721" i="1"/>
  <c r="N721" i="1"/>
  <c r="O720" i="1"/>
  <c r="N720" i="1"/>
  <c r="O719" i="1"/>
  <c r="N719" i="1"/>
  <c r="O718" i="1"/>
  <c r="N718" i="1"/>
  <c r="O717" i="1"/>
  <c r="N717" i="1"/>
  <c r="O716" i="1"/>
  <c r="N716" i="1"/>
  <c r="O715" i="1"/>
  <c r="N715" i="1"/>
  <c r="O714" i="1"/>
  <c r="N714" i="1"/>
  <c r="O713" i="1"/>
  <c r="N713" i="1"/>
  <c r="O712" i="1"/>
  <c r="N712" i="1"/>
  <c r="O711" i="1"/>
  <c r="N711" i="1"/>
  <c r="O710" i="1"/>
  <c r="N710" i="1"/>
  <c r="O709" i="1"/>
  <c r="N709" i="1"/>
  <c r="O708" i="1"/>
  <c r="N708" i="1"/>
  <c r="O707" i="1"/>
  <c r="N707" i="1"/>
  <c r="O706" i="1"/>
  <c r="N706" i="1"/>
  <c r="O705" i="1"/>
  <c r="N705" i="1"/>
  <c r="O704" i="1"/>
  <c r="N704" i="1"/>
  <c r="O703" i="1"/>
  <c r="N703" i="1"/>
  <c r="O702" i="1"/>
  <c r="N702" i="1"/>
  <c r="O701" i="1"/>
  <c r="N701" i="1"/>
  <c r="O700" i="1"/>
  <c r="N700" i="1"/>
  <c r="O699" i="1"/>
  <c r="N699" i="1"/>
  <c r="O698" i="1"/>
  <c r="N698" i="1"/>
  <c r="O697" i="1"/>
  <c r="N697" i="1"/>
  <c r="O696" i="1"/>
  <c r="N696" i="1"/>
  <c r="O695" i="1"/>
  <c r="N695" i="1"/>
  <c r="O694" i="1"/>
  <c r="N694" i="1"/>
  <c r="O693" i="1"/>
  <c r="N693" i="1"/>
  <c r="O692" i="1"/>
  <c r="N692" i="1"/>
  <c r="O691" i="1"/>
  <c r="N691" i="1"/>
  <c r="O690" i="1"/>
  <c r="N690" i="1"/>
  <c r="O689" i="1"/>
  <c r="N689" i="1"/>
  <c r="O688" i="1"/>
  <c r="N688" i="1"/>
  <c r="O687" i="1"/>
  <c r="N687" i="1"/>
  <c r="O686" i="1"/>
  <c r="N686" i="1"/>
  <c r="O685" i="1"/>
  <c r="N685" i="1"/>
  <c r="O684" i="1"/>
  <c r="N684" i="1"/>
  <c r="O683" i="1"/>
  <c r="N683" i="1"/>
  <c r="O682" i="1"/>
  <c r="N682" i="1"/>
  <c r="O681" i="1"/>
  <c r="N681" i="1"/>
  <c r="O680" i="1"/>
  <c r="N680" i="1"/>
  <c r="O679" i="1"/>
  <c r="N679" i="1"/>
  <c r="O678" i="1"/>
  <c r="N678" i="1"/>
  <c r="O677" i="1"/>
  <c r="N677" i="1"/>
  <c r="O676" i="1"/>
  <c r="N676" i="1"/>
  <c r="O675" i="1"/>
  <c r="N675" i="1"/>
  <c r="O674" i="1"/>
  <c r="N674" i="1"/>
  <c r="O673" i="1"/>
  <c r="N673" i="1"/>
  <c r="O672" i="1"/>
  <c r="N672" i="1"/>
  <c r="O671" i="1"/>
  <c r="N671" i="1"/>
  <c r="O670" i="1"/>
  <c r="N670" i="1"/>
  <c r="O669" i="1"/>
  <c r="N669" i="1"/>
  <c r="O668" i="1"/>
  <c r="N668" i="1"/>
  <c r="O667" i="1"/>
  <c r="N667" i="1"/>
  <c r="O666" i="1"/>
  <c r="N666" i="1"/>
  <c r="O665" i="1"/>
  <c r="N665" i="1"/>
  <c r="O664" i="1"/>
  <c r="N664" i="1"/>
  <c r="O663" i="1"/>
  <c r="N663" i="1"/>
  <c r="O662" i="1"/>
  <c r="N662" i="1"/>
  <c r="O661" i="1"/>
  <c r="N661" i="1"/>
  <c r="O660" i="1"/>
  <c r="N660" i="1"/>
  <c r="O659" i="1"/>
  <c r="N659" i="1"/>
  <c r="O658" i="1"/>
  <c r="N658" i="1"/>
  <c r="O657" i="1"/>
  <c r="N657" i="1"/>
  <c r="O656" i="1"/>
  <c r="N656" i="1"/>
  <c r="O655" i="1"/>
  <c r="N655" i="1"/>
  <c r="O654" i="1"/>
  <c r="N654" i="1"/>
  <c r="O653" i="1"/>
  <c r="N653" i="1"/>
  <c r="O652" i="1"/>
  <c r="N652" i="1"/>
  <c r="O651" i="1"/>
  <c r="N651" i="1"/>
  <c r="O650" i="1"/>
  <c r="N650" i="1"/>
  <c r="O649" i="1"/>
  <c r="N649" i="1"/>
  <c r="O648" i="1"/>
  <c r="N648" i="1"/>
  <c r="O647" i="1"/>
  <c r="N647" i="1"/>
  <c r="O646" i="1"/>
  <c r="N646" i="1"/>
  <c r="O645" i="1"/>
  <c r="N645" i="1"/>
  <c r="O644" i="1"/>
  <c r="N644" i="1"/>
  <c r="O643" i="1"/>
  <c r="N643" i="1"/>
  <c r="O642" i="1"/>
  <c r="N642" i="1"/>
  <c r="O641" i="1"/>
  <c r="N641" i="1"/>
  <c r="O640" i="1"/>
  <c r="N640" i="1"/>
  <c r="O639" i="1"/>
  <c r="N639" i="1"/>
  <c r="O638" i="1"/>
  <c r="N638" i="1"/>
  <c r="O637" i="1"/>
  <c r="N637" i="1"/>
  <c r="O636" i="1"/>
  <c r="N636" i="1"/>
  <c r="O635" i="1"/>
  <c r="N635" i="1"/>
  <c r="O634" i="1"/>
  <c r="N634" i="1"/>
  <c r="O633" i="1"/>
  <c r="N633" i="1"/>
  <c r="O632" i="1"/>
  <c r="N632" i="1"/>
  <c r="O631" i="1"/>
  <c r="N631" i="1"/>
  <c r="O630" i="1"/>
  <c r="N630" i="1"/>
  <c r="O629" i="1"/>
  <c r="N629" i="1"/>
  <c r="O628" i="1"/>
  <c r="N628" i="1"/>
  <c r="O627" i="1"/>
  <c r="N627" i="1"/>
  <c r="O626" i="1"/>
  <c r="N626" i="1"/>
  <c r="O625" i="1"/>
  <c r="N625" i="1"/>
  <c r="O624" i="1"/>
  <c r="N624" i="1"/>
  <c r="O623" i="1"/>
  <c r="N623" i="1"/>
  <c r="O622" i="1"/>
  <c r="N622" i="1"/>
  <c r="O621" i="1"/>
  <c r="N621" i="1"/>
  <c r="O620" i="1"/>
  <c r="N620" i="1"/>
  <c r="O619" i="1"/>
  <c r="N619" i="1"/>
  <c r="O618" i="1"/>
  <c r="N618" i="1"/>
  <c r="O617" i="1"/>
  <c r="N617" i="1"/>
  <c r="O616" i="1"/>
  <c r="N616" i="1"/>
  <c r="O615" i="1"/>
  <c r="N615" i="1"/>
  <c r="O614" i="1"/>
  <c r="N614" i="1"/>
  <c r="O613" i="1"/>
  <c r="N613" i="1"/>
  <c r="O612" i="1"/>
  <c r="N612" i="1"/>
  <c r="O611" i="1"/>
  <c r="N611" i="1"/>
  <c r="O610" i="1"/>
  <c r="N610" i="1"/>
  <c r="O609" i="1"/>
  <c r="N609" i="1"/>
  <c r="O608" i="1"/>
  <c r="N608" i="1"/>
  <c r="O607" i="1"/>
  <c r="N607" i="1"/>
  <c r="O606" i="1"/>
  <c r="N606" i="1"/>
  <c r="O605" i="1"/>
  <c r="N605" i="1"/>
  <c r="O604" i="1"/>
  <c r="N604" i="1"/>
  <c r="O603" i="1"/>
  <c r="N603" i="1"/>
  <c r="O602" i="1"/>
  <c r="N602" i="1"/>
  <c r="O601" i="1"/>
  <c r="N601" i="1"/>
  <c r="O600" i="1"/>
  <c r="N600" i="1"/>
  <c r="O599" i="1"/>
  <c r="N599" i="1"/>
  <c r="O598" i="1"/>
  <c r="N598" i="1"/>
  <c r="O597" i="1"/>
  <c r="N597" i="1"/>
  <c r="O596" i="1"/>
  <c r="N596" i="1"/>
  <c r="O595" i="1"/>
  <c r="N595" i="1"/>
  <c r="O594" i="1"/>
  <c r="N594" i="1"/>
  <c r="O593" i="1"/>
  <c r="N593" i="1"/>
  <c r="O592" i="1"/>
  <c r="N592" i="1"/>
  <c r="O591" i="1"/>
  <c r="N591" i="1"/>
  <c r="O590" i="1"/>
  <c r="N590" i="1"/>
  <c r="O589" i="1"/>
  <c r="N589" i="1"/>
  <c r="O588" i="1"/>
  <c r="N588" i="1"/>
  <c r="O587" i="1"/>
  <c r="N587" i="1"/>
  <c r="O586" i="1"/>
  <c r="N586" i="1"/>
  <c r="O585" i="1"/>
  <c r="N585" i="1"/>
  <c r="O584" i="1"/>
  <c r="N584" i="1"/>
  <c r="O583" i="1"/>
  <c r="N583" i="1"/>
  <c r="O582" i="1"/>
  <c r="N582" i="1"/>
  <c r="O581" i="1"/>
  <c r="N581" i="1"/>
  <c r="O580" i="1"/>
  <c r="N580" i="1"/>
  <c r="O579" i="1"/>
  <c r="N579" i="1"/>
  <c r="O578" i="1"/>
  <c r="N578" i="1"/>
  <c r="O577" i="1"/>
  <c r="N577" i="1"/>
  <c r="O576" i="1"/>
  <c r="N576" i="1"/>
  <c r="O575" i="1"/>
  <c r="N575" i="1"/>
  <c r="O574" i="1"/>
  <c r="N574" i="1"/>
  <c r="O573" i="1"/>
  <c r="N573" i="1"/>
  <c r="O572" i="1"/>
  <c r="N572" i="1"/>
  <c r="O571" i="1"/>
  <c r="N571" i="1"/>
  <c r="O570" i="1"/>
  <c r="N570" i="1"/>
  <c r="O569" i="1"/>
  <c r="N569" i="1"/>
  <c r="O568" i="1"/>
  <c r="N568" i="1"/>
  <c r="O567" i="1"/>
  <c r="N567" i="1"/>
  <c r="O566" i="1"/>
  <c r="N566" i="1"/>
  <c r="O565" i="1"/>
  <c r="N565" i="1"/>
  <c r="O564" i="1"/>
  <c r="N564" i="1"/>
  <c r="O563" i="1"/>
  <c r="N563" i="1"/>
  <c r="O562" i="1"/>
  <c r="N562" i="1"/>
  <c r="O561" i="1"/>
  <c r="N561" i="1"/>
  <c r="O560" i="1"/>
  <c r="N560" i="1"/>
  <c r="O559" i="1"/>
  <c r="N559" i="1"/>
  <c r="O558" i="1"/>
  <c r="N558" i="1"/>
  <c r="O557" i="1"/>
  <c r="N557" i="1"/>
  <c r="O556" i="1"/>
  <c r="N556" i="1"/>
  <c r="O555" i="1"/>
  <c r="N555" i="1"/>
  <c r="O554" i="1"/>
  <c r="N554" i="1"/>
  <c r="O553" i="1"/>
  <c r="N553" i="1"/>
  <c r="O552" i="1"/>
  <c r="N552" i="1"/>
  <c r="O551" i="1"/>
  <c r="N551" i="1"/>
  <c r="O550" i="1"/>
  <c r="N550" i="1"/>
  <c r="O549" i="1"/>
  <c r="N549" i="1"/>
  <c r="O548" i="1"/>
  <c r="N548" i="1"/>
  <c r="O547" i="1"/>
  <c r="N547" i="1"/>
  <c r="O546" i="1"/>
  <c r="N546" i="1"/>
  <c r="O545" i="1"/>
  <c r="N545" i="1"/>
  <c r="O544" i="1"/>
  <c r="N544" i="1"/>
  <c r="O543" i="1"/>
  <c r="N543" i="1"/>
  <c r="O542" i="1"/>
  <c r="N542" i="1"/>
  <c r="O541" i="1"/>
  <c r="N541" i="1"/>
  <c r="O540" i="1"/>
  <c r="N540" i="1"/>
  <c r="O539" i="1"/>
  <c r="N539" i="1"/>
  <c r="O538" i="1"/>
  <c r="N538" i="1"/>
  <c r="O537" i="1"/>
  <c r="N537" i="1"/>
  <c r="O536" i="1"/>
  <c r="N536" i="1"/>
  <c r="O535" i="1"/>
  <c r="N535" i="1"/>
  <c r="O534" i="1"/>
  <c r="N534" i="1"/>
  <c r="O533" i="1"/>
  <c r="N533" i="1"/>
  <c r="O532" i="1"/>
  <c r="N532" i="1"/>
  <c r="O531" i="1"/>
  <c r="N531" i="1"/>
  <c r="O530" i="1"/>
  <c r="N530" i="1"/>
  <c r="O529" i="1"/>
  <c r="N529" i="1"/>
  <c r="O528" i="1"/>
  <c r="N528" i="1"/>
  <c r="O527" i="1"/>
  <c r="N527" i="1"/>
  <c r="O526" i="1"/>
  <c r="N526" i="1"/>
  <c r="O525" i="1"/>
  <c r="N525" i="1"/>
  <c r="O524" i="1"/>
  <c r="N524" i="1"/>
  <c r="O523" i="1"/>
  <c r="N523" i="1"/>
  <c r="O522" i="1"/>
  <c r="N522" i="1"/>
  <c r="O521" i="1"/>
  <c r="N521" i="1"/>
  <c r="O520" i="1"/>
  <c r="N520" i="1"/>
  <c r="O519" i="1"/>
  <c r="N519" i="1"/>
  <c r="O518" i="1"/>
  <c r="N518" i="1"/>
  <c r="O517" i="1"/>
  <c r="N517" i="1"/>
  <c r="O516" i="1"/>
  <c r="N516" i="1"/>
  <c r="O515" i="1"/>
  <c r="N515" i="1"/>
  <c r="O514" i="1"/>
  <c r="N514" i="1"/>
  <c r="O513" i="1"/>
  <c r="N513" i="1"/>
  <c r="O512" i="1"/>
  <c r="N512" i="1"/>
  <c r="O511" i="1"/>
  <c r="N511" i="1"/>
  <c r="O510" i="1"/>
  <c r="N510" i="1"/>
  <c r="O509" i="1"/>
  <c r="N509" i="1"/>
  <c r="O508" i="1"/>
  <c r="N508" i="1"/>
  <c r="O507" i="1"/>
  <c r="N507" i="1"/>
  <c r="O506" i="1"/>
  <c r="N506" i="1"/>
  <c r="O505" i="1"/>
  <c r="N505" i="1"/>
  <c r="O504" i="1"/>
  <c r="N504" i="1"/>
  <c r="O503" i="1"/>
  <c r="N503" i="1"/>
  <c r="O502" i="1"/>
  <c r="N502" i="1"/>
  <c r="O501" i="1"/>
  <c r="N501" i="1"/>
  <c r="O500" i="1"/>
  <c r="N500" i="1"/>
  <c r="O499" i="1"/>
  <c r="N499" i="1"/>
  <c r="O498" i="1"/>
  <c r="N498" i="1"/>
  <c r="O497" i="1"/>
  <c r="N497" i="1"/>
  <c r="O496" i="1"/>
  <c r="N496" i="1"/>
  <c r="O495" i="1"/>
  <c r="N495" i="1"/>
  <c r="O494" i="1"/>
  <c r="N494" i="1"/>
  <c r="O493" i="1"/>
  <c r="N493" i="1"/>
  <c r="O492" i="1"/>
  <c r="N492" i="1"/>
  <c r="O491" i="1"/>
  <c r="N491" i="1"/>
  <c r="O490" i="1"/>
  <c r="N490" i="1"/>
  <c r="O489" i="1"/>
  <c r="N489" i="1"/>
  <c r="O488" i="1"/>
  <c r="N488" i="1"/>
  <c r="O487" i="1"/>
  <c r="N487" i="1"/>
  <c r="O486" i="1"/>
  <c r="N486" i="1"/>
  <c r="O485" i="1"/>
  <c r="N485" i="1"/>
  <c r="O484" i="1"/>
  <c r="N484" i="1"/>
  <c r="O483" i="1"/>
  <c r="N483" i="1"/>
  <c r="O482" i="1"/>
  <c r="N482" i="1"/>
  <c r="O481" i="1"/>
  <c r="N481" i="1"/>
  <c r="O480" i="1"/>
  <c r="N480" i="1"/>
  <c r="O479" i="1"/>
  <c r="N479" i="1"/>
  <c r="O478" i="1"/>
  <c r="N478" i="1"/>
  <c r="O477" i="1"/>
  <c r="N477" i="1"/>
  <c r="O476" i="1"/>
  <c r="N476" i="1"/>
  <c r="O475" i="1"/>
  <c r="N475" i="1"/>
  <c r="O474" i="1"/>
  <c r="N474" i="1"/>
  <c r="O473" i="1"/>
  <c r="N473" i="1"/>
  <c r="O472" i="1"/>
  <c r="N472" i="1"/>
  <c r="O471" i="1"/>
  <c r="N471" i="1"/>
  <c r="O470" i="1"/>
  <c r="N470" i="1"/>
  <c r="O469" i="1"/>
  <c r="N469" i="1"/>
  <c r="O468" i="1"/>
  <c r="N468" i="1"/>
  <c r="O467" i="1"/>
  <c r="N467" i="1"/>
  <c r="O466" i="1"/>
  <c r="N466" i="1"/>
  <c r="O465" i="1"/>
  <c r="N465" i="1"/>
  <c r="O464" i="1"/>
  <c r="N464" i="1"/>
  <c r="O463" i="1"/>
  <c r="N463" i="1"/>
  <c r="O462" i="1"/>
  <c r="N462" i="1"/>
  <c r="O461" i="1"/>
  <c r="N461" i="1"/>
  <c r="O460" i="1"/>
  <c r="N460" i="1"/>
  <c r="O459" i="1"/>
  <c r="N459" i="1"/>
  <c r="O458" i="1"/>
  <c r="N458" i="1"/>
  <c r="O457" i="1"/>
  <c r="N457" i="1"/>
  <c r="O456" i="1"/>
  <c r="N456" i="1"/>
  <c r="O455" i="1"/>
  <c r="N455" i="1"/>
  <c r="O454" i="1"/>
  <c r="N454" i="1"/>
  <c r="O453" i="1"/>
  <c r="N453" i="1"/>
  <c r="O452" i="1"/>
  <c r="N452" i="1"/>
  <c r="O451" i="1"/>
  <c r="N451" i="1"/>
  <c r="O450" i="1"/>
  <c r="N450" i="1"/>
  <c r="O449" i="1"/>
  <c r="N449" i="1"/>
  <c r="O448" i="1"/>
  <c r="N448" i="1"/>
  <c r="O447" i="1"/>
  <c r="N447" i="1"/>
  <c r="O446" i="1"/>
  <c r="N446" i="1"/>
  <c r="O445" i="1"/>
  <c r="N445" i="1"/>
  <c r="O444" i="1"/>
  <c r="N444" i="1"/>
  <c r="O443" i="1"/>
  <c r="N443" i="1"/>
  <c r="O442" i="1"/>
  <c r="N442" i="1"/>
  <c r="O441" i="1"/>
  <c r="N441" i="1"/>
  <c r="O440" i="1"/>
  <c r="N440" i="1"/>
  <c r="O439" i="1"/>
  <c r="N439" i="1"/>
  <c r="O438" i="1"/>
  <c r="N438" i="1"/>
  <c r="O437" i="1"/>
  <c r="N437" i="1"/>
  <c r="O436" i="1"/>
  <c r="N436" i="1"/>
  <c r="O435" i="1"/>
  <c r="N435" i="1"/>
  <c r="O434" i="1"/>
  <c r="N434" i="1"/>
  <c r="O433" i="1"/>
  <c r="N433" i="1"/>
  <c r="O432" i="1"/>
  <c r="N432" i="1"/>
  <c r="O431" i="1"/>
  <c r="N431" i="1"/>
  <c r="O430" i="1"/>
  <c r="N430" i="1"/>
  <c r="O429" i="1"/>
  <c r="N429" i="1"/>
  <c r="O428" i="1"/>
  <c r="N428" i="1"/>
  <c r="O427" i="1"/>
  <c r="N427" i="1"/>
  <c r="O426" i="1"/>
  <c r="N426" i="1"/>
  <c r="O425" i="1"/>
  <c r="N425" i="1"/>
  <c r="O424" i="1"/>
  <c r="N424" i="1"/>
  <c r="O423" i="1"/>
  <c r="N423" i="1"/>
  <c r="O422" i="1"/>
  <c r="N422" i="1"/>
  <c r="O421" i="1"/>
  <c r="N421" i="1"/>
  <c r="O420" i="1"/>
  <c r="N420" i="1"/>
  <c r="O419" i="1"/>
  <c r="N419" i="1"/>
  <c r="O418" i="1"/>
  <c r="N418" i="1"/>
  <c r="O417" i="1"/>
  <c r="N417" i="1"/>
  <c r="O416" i="1"/>
  <c r="N416" i="1"/>
  <c r="O415" i="1"/>
  <c r="N415" i="1"/>
  <c r="O414" i="1"/>
  <c r="N414" i="1"/>
  <c r="O413" i="1"/>
  <c r="N413" i="1"/>
  <c r="O412" i="1"/>
  <c r="N412" i="1"/>
  <c r="O411" i="1"/>
  <c r="N411" i="1"/>
  <c r="O410" i="1"/>
  <c r="N410" i="1"/>
  <c r="O409" i="1"/>
  <c r="N409" i="1"/>
  <c r="O408" i="1"/>
  <c r="N408" i="1"/>
  <c r="O407" i="1"/>
  <c r="N407" i="1"/>
  <c r="O406" i="1"/>
  <c r="N406" i="1"/>
  <c r="O405" i="1"/>
  <c r="N405" i="1"/>
  <c r="O404" i="1"/>
  <c r="N404" i="1"/>
  <c r="O403" i="1"/>
  <c r="N403" i="1"/>
  <c r="O402" i="1"/>
  <c r="N402" i="1"/>
  <c r="O401" i="1"/>
  <c r="N401" i="1"/>
  <c r="O400" i="1"/>
  <c r="N400" i="1"/>
  <c r="O399" i="1"/>
  <c r="N399" i="1"/>
  <c r="O398" i="1"/>
  <c r="N398" i="1"/>
  <c r="O397" i="1"/>
  <c r="N397" i="1"/>
  <c r="O396" i="1"/>
  <c r="N396" i="1"/>
  <c r="O395" i="1"/>
  <c r="N395" i="1"/>
  <c r="O394" i="1"/>
  <c r="N394" i="1"/>
  <c r="O393" i="1"/>
  <c r="N393" i="1"/>
  <c r="O392" i="1"/>
  <c r="N392" i="1"/>
  <c r="O391" i="1"/>
  <c r="N391" i="1"/>
  <c r="O390" i="1"/>
  <c r="N390" i="1"/>
  <c r="O389" i="1"/>
  <c r="N389" i="1"/>
  <c r="O388" i="1"/>
  <c r="N388" i="1"/>
  <c r="O387" i="1"/>
  <c r="N387" i="1"/>
  <c r="O386" i="1"/>
  <c r="N386" i="1"/>
  <c r="O385" i="1"/>
  <c r="N385" i="1"/>
  <c r="O384" i="1"/>
  <c r="N384" i="1"/>
  <c r="O383" i="1"/>
  <c r="N383" i="1"/>
  <c r="O382" i="1"/>
  <c r="N382" i="1"/>
  <c r="O381" i="1"/>
  <c r="N381" i="1"/>
  <c r="O380" i="1"/>
  <c r="N380" i="1"/>
  <c r="O379" i="1"/>
  <c r="N379" i="1"/>
  <c r="O378" i="1"/>
  <c r="N378" i="1"/>
  <c r="O377" i="1"/>
  <c r="N377" i="1"/>
  <c r="O376" i="1"/>
  <c r="N376" i="1"/>
  <c r="O375" i="1"/>
  <c r="N375" i="1"/>
  <c r="O374" i="1"/>
  <c r="N374" i="1"/>
  <c r="O373" i="1"/>
  <c r="N373" i="1"/>
  <c r="O372" i="1"/>
  <c r="N372" i="1"/>
  <c r="O371" i="1"/>
  <c r="N371" i="1"/>
  <c r="O370" i="1"/>
  <c r="N370" i="1"/>
  <c r="O369" i="1"/>
  <c r="N369" i="1"/>
  <c r="O368" i="1"/>
  <c r="N368" i="1"/>
  <c r="O367" i="1"/>
  <c r="N367" i="1"/>
  <c r="O366" i="1"/>
  <c r="N366" i="1"/>
  <c r="O365" i="1"/>
  <c r="N365" i="1"/>
  <c r="O364" i="1"/>
  <c r="N364" i="1"/>
  <c r="O363" i="1"/>
  <c r="N363" i="1"/>
  <c r="O362" i="1"/>
  <c r="N362" i="1"/>
  <c r="O361" i="1"/>
  <c r="N361" i="1"/>
  <c r="O360" i="1"/>
  <c r="N360" i="1"/>
  <c r="O359" i="1"/>
  <c r="N359" i="1"/>
  <c r="O358" i="1"/>
  <c r="N358" i="1"/>
  <c r="O357" i="1"/>
  <c r="N357" i="1"/>
  <c r="O356" i="1"/>
  <c r="N356" i="1"/>
  <c r="O355" i="1"/>
  <c r="N355" i="1"/>
  <c r="O354" i="1"/>
  <c r="N354" i="1"/>
  <c r="O353" i="1"/>
  <c r="N353" i="1"/>
  <c r="O352" i="1"/>
  <c r="N352" i="1"/>
  <c r="O351" i="1"/>
  <c r="N351" i="1"/>
  <c r="O350" i="1"/>
  <c r="N350" i="1"/>
  <c r="O349" i="1"/>
  <c r="N349" i="1"/>
  <c r="O348" i="1"/>
  <c r="N348" i="1"/>
  <c r="O347" i="1"/>
  <c r="N347" i="1"/>
  <c r="O346" i="1"/>
  <c r="N346" i="1"/>
  <c r="O345" i="1"/>
  <c r="N345" i="1"/>
  <c r="O344" i="1"/>
  <c r="N344" i="1"/>
  <c r="O343" i="1"/>
  <c r="N343" i="1"/>
  <c r="O342" i="1"/>
  <c r="N342" i="1"/>
  <c r="O341" i="1"/>
  <c r="N341" i="1"/>
  <c r="O340" i="1"/>
  <c r="N340" i="1"/>
  <c r="O339" i="1"/>
  <c r="N339" i="1"/>
  <c r="O338" i="1"/>
  <c r="N338" i="1"/>
  <c r="O337" i="1"/>
  <c r="N337" i="1"/>
  <c r="O336" i="1"/>
  <c r="N336" i="1"/>
  <c r="O335" i="1"/>
  <c r="N335" i="1"/>
  <c r="O334" i="1"/>
  <c r="N334" i="1"/>
  <c r="O333" i="1"/>
  <c r="N333" i="1"/>
  <c r="O332" i="1"/>
  <c r="N332" i="1"/>
  <c r="O331" i="1"/>
  <c r="N331" i="1"/>
  <c r="O330" i="1"/>
  <c r="N330" i="1"/>
  <c r="O329" i="1"/>
  <c r="N329" i="1"/>
  <c r="O328" i="1"/>
  <c r="N328" i="1"/>
  <c r="O327" i="1"/>
  <c r="N327" i="1"/>
  <c r="O326" i="1"/>
  <c r="N326" i="1"/>
  <c r="O325" i="1"/>
  <c r="N325" i="1"/>
  <c r="O324" i="1"/>
  <c r="N324" i="1"/>
  <c r="O323" i="1"/>
  <c r="N323" i="1"/>
  <c r="O322" i="1"/>
  <c r="N322" i="1"/>
  <c r="O321" i="1"/>
  <c r="N321" i="1"/>
  <c r="O320" i="1"/>
  <c r="N320" i="1"/>
  <c r="O319" i="1"/>
  <c r="N319" i="1"/>
  <c r="O318" i="1"/>
  <c r="N318" i="1"/>
  <c r="O317" i="1"/>
  <c r="N317" i="1"/>
  <c r="O316" i="1"/>
  <c r="N316" i="1"/>
  <c r="O315" i="1"/>
  <c r="N315" i="1"/>
  <c r="O314" i="1"/>
  <c r="N314" i="1"/>
  <c r="O313" i="1"/>
  <c r="N313" i="1"/>
  <c r="O312" i="1"/>
  <c r="N312" i="1"/>
  <c r="O311" i="1"/>
  <c r="N311" i="1"/>
  <c r="O310" i="1"/>
  <c r="N310" i="1"/>
  <c r="O309" i="1"/>
  <c r="N309" i="1"/>
  <c r="O308" i="1"/>
  <c r="N308" i="1"/>
  <c r="O307" i="1"/>
  <c r="N307" i="1"/>
  <c r="O306" i="1"/>
  <c r="N306" i="1"/>
  <c r="O305" i="1"/>
  <c r="N305" i="1"/>
  <c r="O304" i="1"/>
  <c r="N304" i="1"/>
  <c r="O303" i="1"/>
  <c r="N303" i="1"/>
  <c r="O302" i="1"/>
  <c r="N302" i="1"/>
  <c r="O301" i="1"/>
  <c r="N301" i="1"/>
  <c r="O300" i="1"/>
  <c r="N300" i="1"/>
  <c r="O299" i="1"/>
  <c r="N299" i="1"/>
  <c r="O298" i="1"/>
  <c r="N298" i="1"/>
  <c r="O297" i="1"/>
  <c r="N297" i="1"/>
  <c r="O296" i="1"/>
  <c r="N296" i="1"/>
  <c r="O295" i="1"/>
  <c r="N295" i="1"/>
  <c r="O294" i="1"/>
  <c r="N294" i="1"/>
  <c r="O293" i="1"/>
  <c r="N293" i="1"/>
  <c r="O292" i="1"/>
  <c r="N292" i="1"/>
  <c r="O291" i="1"/>
  <c r="N291" i="1"/>
  <c r="O290" i="1"/>
  <c r="N290" i="1"/>
  <c r="O289" i="1"/>
  <c r="N289" i="1"/>
  <c r="O288" i="1"/>
  <c r="N288" i="1"/>
  <c r="O287" i="1"/>
  <c r="N287" i="1"/>
  <c r="O286" i="1"/>
  <c r="N286" i="1"/>
  <c r="O285" i="1"/>
  <c r="N285" i="1"/>
  <c r="O284" i="1"/>
  <c r="N284" i="1"/>
  <c r="O283" i="1"/>
  <c r="N283" i="1"/>
  <c r="O282" i="1"/>
  <c r="N282" i="1"/>
  <c r="O281" i="1"/>
  <c r="N281" i="1"/>
  <c r="O280" i="1"/>
  <c r="N280" i="1"/>
  <c r="O279" i="1"/>
  <c r="N279" i="1"/>
  <c r="O278" i="1"/>
  <c r="N278" i="1"/>
  <c r="O277" i="1"/>
  <c r="N277" i="1"/>
  <c r="O276" i="1"/>
  <c r="N276" i="1"/>
  <c r="O275" i="1"/>
  <c r="N275" i="1"/>
  <c r="O274" i="1"/>
  <c r="N274" i="1"/>
  <c r="O273" i="1"/>
  <c r="N273" i="1"/>
  <c r="O272" i="1"/>
  <c r="N272" i="1"/>
  <c r="O271" i="1"/>
  <c r="N271" i="1"/>
  <c r="O270" i="1"/>
  <c r="N270" i="1"/>
  <c r="O269" i="1"/>
  <c r="N269" i="1"/>
  <c r="O268" i="1"/>
  <c r="N268" i="1"/>
  <c r="O267" i="1"/>
  <c r="N267" i="1"/>
  <c r="O266" i="1"/>
  <c r="N266" i="1"/>
  <c r="O265" i="1"/>
  <c r="N265" i="1"/>
  <c r="O264" i="1"/>
  <c r="N264" i="1"/>
  <c r="O263" i="1"/>
  <c r="N263" i="1"/>
  <c r="O262" i="1"/>
  <c r="N262" i="1"/>
  <c r="O261" i="1"/>
  <c r="N261" i="1"/>
  <c r="O260" i="1"/>
  <c r="N260" i="1"/>
  <c r="O259" i="1"/>
  <c r="N259" i="1"/>
  <c r="O258" i="1"/>
  <c r="N258" i="1"/>
  <c r="O257" i="1"/>
  <c r="N257" i="1"/>
  <c r="O256" i="1"/>
  <c r="N256" i="1"/>
  <c r="O255" i="1"/>
  <c r="N255" i="1"/>
  <c r="O254" i="1"/>
  <c r="N254" i="1"/>
  <c r="O253" i="1"/>
  <c r="N253" i="1"/>
  <c r="O252" i="1"/>
  <c r="N252" i="1"/>
  <c r="O251" i="1"/>
  <c r="N251" i="1"/>
  <c r="O250" i="1"/>
  <c r="N250" i="1"/>
  <c r="O249" i="1"/>
  <c r="N249" i="1"/>
  <c r="O248" i="1"/>
  <c r="N248" i="1"/>
  <c r="O247" i="1"/>
  <c r="N247" i="1"/>
  <c r="O246" i="1"/>
  <c r="N246" i="1"/>
  <c r="O245" i="1"/>
  <c r="N245" i="1"/>
  <c r="O244" i="1"/>
  <c r="N244" i="1"/>
  <c r="O243" i="1"/>
  <c r="N243" i="1"/>
  <c r="O242" i="1"/>
  <c r="N242" i="1"/>
  <c r="O241" i="1"/>
  <c r="N241" i="1"/>
  <c r="O240" i="1"/>
  <c r="N240" i="1"/>
  <c r="O239" i="1"/>
  <c r="N239" i="1"/>
  <c r="O238" i="1"/>
  <c r="N238" i="1"/>
  <c r="O237" i="1"/>
  <c r="N237" i="1"/>
  <c r="O236" i="1"/>
  <c r="N236" i="1"/>
  <c r="O235" i="1"/>
  <c r="N235" i="1"/>
  <c r="O234" i="1"/>
  <c r="N234" i="1"/>
  <c r="O233" i="1"/>
  <c r="N233" i="1"/>
  <c r="O232" i="1"/>
  <c r="N232" i="1"/>
  <c r="O231" i="1"/>
  <c r="N231" i="1"/>
  <c r="O230" i="1"/>
  <c r="N230" i="1"/>
  <c r="O229" i="1"/>
  <c r="N229" i="1"/>
  <c r="O228" i="1"/>
  <c r="N228" i="1"/>
  <c r="O227" i="1"/>
  <c r="N227" i="1"/>
  <c r="O226" i="1"/>
  <c r="N226" i="1"/>
  <c r="O225" i="1"/>
  <c r="N225" i="1"/>
  <c r="O224" i="1"/>
  <c r="N224" i="1"/>
  <c r="O223" i="1"/>
  <c r="N223" i="1"/>
  <c r="O222" i="1"/>
  <c r="N222" i="1"/>
  <c r="O221" i="1"/>
  <c r="N221" i="1"/>
  <c r="O220" i="1"/>
  <c r="N220" i="1"/>
  <c r="O219" i="1"/>
  <c r="N219" i="1"/>
  <c r="O218" i="1"/>
  <c r="N218" i="1"/>
  <c r="O217" i="1"/>
  <c r="N217" i="1"/>
  <c r="O216" i="1"/>
  <c r="N216" i="1"/>
  <c r="O215" i="1"/>
  <c r="N215" i="1"/>
  <c r="O214" i="1"/>
  <c r="N214" i="1"/>
  <c r="O213" i="1"/>
  <c r="N213" i="1"/>
  <c r="O212" i="1"/>
  <c r="N212" i="1"/>
  <c r="O211" i="1"/>
  <c r="N211" i="1"/>
  <c r="O210" i="1"/>
  <c r="N210" i="1"/>
  <c r="O209" i="1"/>
  <c r="N209" i="1"/>
  <c r="O208" i="1"/>
  <c r="N208" i="1"/>
  <c r="O207" i="1"/>
  <c r="N207" i="1"/>
  <c r="O206" i="1"/>
  <c r="N206" i="1"/>
  <c r="O205" i="1"/>
  <c r="N205" i="1"/>
  <c r="O204" i="1"/>
  <c r="N204" i="1"/>
  <c r="O203" i="1"/>
  <c r="N203" i="1"/>
  <c r="O202" i="1"/>
  <c r="N202" i="1"/>
  <c r="O201" i="1"/>
  <c r="N201" i="1"/>
  <c r="O200" i="1"/>
  <c r="N200" i="1"/>
  <c r="O199" i="1"/>
  <c r="N199" i="1"/>
  <c r="O198" i="1"/>
  <c r="N198" i="1"/>
  <c r="O197" i="1"/>
  <c r="N197" i="1"/>
  <c r="O196" i="1"/>
  <c r="N196" i="1"/>
  <c r="O195" i="1"/>
  <c r="N195" i="1"/>
  <c r="O194" i="1"/>
  <c r="N194" i="1"/>
  <c r="O193" i="1"/>
  <c r="N193" i="1"/>
  <c r="O192" i="1"/>
  <c r="N192" i="1"/>
  <c r="O191" i="1"/>
  <c r="N191" i="1"/>
  <c r="O190" i="1"/>
  <c r="N190" i="1"/>
  <c r="O189" i="1"/>
  <c r="N189" i="1"/>
  <c r="O188" i="1"/>
  <c r="N188" i="1"/>
  <c r="O187" i="1"/>
  <c r="N187" i="1"/>
  <c r="O186" i="1"/>
  <c r="N186" i="1"/>
  <c r="O185" i="1"/>
  <c r="N185" i="1"/>
  <c r="O184" i="1"/>
  <c r="N184" i="1"/>
  <c r="O183" i="1"/>
  <c r="N183" i="1"/>
  <c r="O182" i="1"/>
  <c r="N182" i="1"/>
  <c r="O181" i="1"/>
  <c r="N181" i="1"/>
  <c r="O180" i="1"/>
  <c r="N180" i="1"/>
  <c r="O179" i="1"/>
  <c r="N179" i="1"/>
  <c r="O178" i="1"/>
  <c r="N178" i="1"/>
  <c r="O177" i="1"/>
  <c r="N177" i="1"/>
  <c r="O176" i="1"/>
  <c r="N176" i="1"/>
  <c r="O175" i="1"/>
  <c r="N175" i="1"/>
  <c r="O174" i="1"/>
  <c r="N174" i="1"/>
  <c r="O173" i="1"/>
  <c r="N173" i="1"/>
  <c r="O172" i="1"/>
  <c r="N172" i="1"/>
  <c r="O171" i="1"/>
  <c r="N171" i="1"/>
  <c r="O170" i="1"/>
  <c r="N170" i="1"/>
  <c r="O169" i="1"/>
  <c r="N169" i="1"/>
  <c r="O168" i="1"/>
  <c r="N168" i="1"/>
  <c r="O167" i="1"/>
  <c r="N167" i="1"/>
  <c r="O166" i="1"/>
  <c r="N166" i="1"/>
  <c r="O165" i="1"/>
  <c r="N165" i="1"/>
  <c r="O164" i="1"/>
  <c r="N164" i="1"/>
  <c r="O163" i="1"/>
  <c r="N163" i="1"/>
  <c r="O162" i="1"/>
  <c r="N162" i="1"/>
  <c r="O161" i="1"/>
  <c r="N161" i="1"/>
  <c r="O160" i="1"/>
  <c r="N160" i="1"/>
  <c r="O159" i="1"/>
  <c r="N159" i="1"/>
  <c r="O158" i="1"/>
  <c r="N158" i="1"/>
  <c r="O157" i="1"/>
  <c r="N157" i="1"/>
  <c r="O156" i="1"/>
  <c r="N156" i="1"/>
  <c r="O155" i="1"/>
  <c r="N155" i="1"/>
  <c r="O154" i="1"/>
  <c r="N154" i="1"/>
  <c r="O153" i="1"/>
  <c r="N153" i="1"/>
  <c r="O152" i="1"/>
  <c r="N152" i="1"/>
  <c r="O151" i="1"/>
  <c r="N151" i="1"/>
  <c r="O150" i="1"/>
  <c r="N150" i="1"/>
  <c r="O149" i="1"/>
  <c r="N149" i="1"/>
  <c r="O148" i="1"/>
  <c r="N148" i="1"/>
  <c r="O147" i="1"/>
  <c r="N147" i="1"/>
  <c r="O146" i="1"/>
  <c r="N146" i="1"/>
  <c r="O145" i="1"/>
  <c r="N145" i="1"/>
  <c r="O144" i="1"/>
  <c r="N144" i="1"/>
  <c r="O143" i="1"/>
  <c r="N143" i="1"/>
  <c r="O142" i="1"/>
  <c r="N142" i="1"/>
  <c r="O141" i="1"/>
  <c r="N141" i="1"/>
  <c r="O140" i="1"/>
  <c r="N140" i="1"/>
  <c r="O139" i="1"/>
  <c r="N139" i="1"/>
  <c r="O138" i="1"/>
  <c r="N138" i="1"/>
  <c r="O137" i="1"/>
  <c r="N137" i="1"/>
  <c r="O136" i="1"/>
  <c r="N136" i="1"/>
  <c r="O135" i="1"/>
  <c r="N135" i="1"/>
  <c r="O134" i="1"/>
  <c r="N134" i="1"/>
  <c r="O133" i="1"/>
  <c r="N133" i="1"/>
  <c r="O132" i="1"/>
  <c r="N132" i="1"/>
  <c r="O131" i="1"/>
  <c r="N131" i="1"/>
  <c r="O130" i="1"/>
  <c r="N130" i="1"/>
  <c r="O129" i="1"/>
  <c r="N129" i="1"/>
  <c r="O128" i="1"/>
  <c r="N128" i="1"/>
  <c r="O127" i="1"/>
  <c r="N127" i="1"/>
  <c r="O126" i="1"/>
  <c r="N126" i="1"/>
  <c r="O125" i="1"/>
  <c r="N125" i="1"/>
  <c r="O124" i="1"/>
  <c r="N124" i="1"/>
  <c r="O123" i="1"/>
  <c r="N123" i="1"/>
  <c r="O122" i="1"/>
  <c r="N122" i="1"/>
  <c r="O121" i="1"/>
  <c r="N121" i="1"/>
  <c r="O120" i="1"/>
  <c r="N120" i="1"/>
  <c r="O119" i="1"/>
  <c r="N119" i="1"/>
  <c r="O118" i="1"/>
  <c r="N118" i="1"/>
  <c r="O117" i="1"/>
  <c r="N117" i="1"/>
  <c r="O116" i="1"/>
  <c r="N116" i="1"/>
  <c r="O115" i="1"/>
  <c r="N115" i="1"/>
  <c r="O114" i="1"/>
  <c r="N114" i="1"/>
  <c r="O113" i="1"/>
  <c r="N113" i="1"/>
  <c r="O112" i="1"/>
  <c r="N112" i="1"/>
  <c r="O111" i="1"/>
  <c r="N111" i="1"/>
  <c r="O110" i="1"/>
  <c r="N110" i="1"/>
  <c r="O109" i="1"/>
  <c r="N109" i="1"/>
  <c r="O108" i="1"/>
  <c r="N108" i="1"/>
  <c r="O107" i="1"/>
  <c r="N107" i="1"/>
  <c r="O106" i="1"/>
  <c r="N106" i="1"/>
  <c r="O105" i="1"/>
  <c r="N105" i="1"/>
  <c r="O104" i="1"/>
  <c r="N104" i="1"/>
  <c r="O103" i="1"/>
  <c r="N103" i="1"/>
  <c r="O102" i="1"/>
  <c r="N102" i="1"/>
  <c r="O101" i="1"/>
  <c r="N101" i="1"/>
  <c r="O100" i="1"/>
  <c r="N100" i="1"/>
  <c r="O99" i="1"/>
  <c r="N99" i="1"/>
  <c r="O98" i="1"/>
  <c r="N98" i="1"/>
  <c r="O97" i="1"/>
  <c r="N97" i="1"/>
  <c r="O96" i="1"/>
  <c r="N96" i="1"/>
  <c r="O95" i="1"/>
  <c r="N95" i="1"/>
  <c r="O94" i="1"/>
  <c r="N94" i="1"/>
  <c r="O93" i="1"/>
  <c r="N93" i="1"/>
  <c r="O92" i="1"/>
  <c r="N92" i="1"/>
  <c r="O91" i="1"/>
  <c r="N91" i="1"/>
  <c r="O90" i="1"/>
  <c r="N90" i="1"/>
  <c r="O89" i="1"/>
  <c r="N89" i="1"/>
  <c r="O88" i="1"/>
  <c r="N88" i="1"/>
  <c r="O87" i="1"/>
  <c r="N87" i="1"/>
  <c r="O86" i="1"/>
  <c r="N86" i="1"/>
  <c r="O85" i="1"/>
  <c r="N85" i="1"/>
  <c r="O84" i="1"/>
  <c r="N84" i="1"/>
  <c r="O83" i="1"/>
  <c r="N83" i="1"/>
  <c r="O82" i="1"/>
  <c r="N82" i="1"/>
  <c r="O81" i="1"/>
  <c r="N81" i="1"/>
  <c r="O80" i="1"/>
  <c r="N80" i="1"/>
  <c r="O79" i="1"/>
  <c r="N79" i="1"/>
  <c r="O78" i="1"/>
  <c r="N78" i="1"/>
  <c r="O77" i="1"/>
  <c r="N77" i="1"/>
  <c r="O76" i="1"/>
  <c r="N76" i="1"/>
  <c r="O75" i="1"/>
  <c r="N75" i="1"/>
  <c r="O74" i="1"/>
  <c r="N74" i="1"/>
  <c r="O73" i="1"/>
  <c r="N73" i="1"/>
  <c r="O72" i="1"/>
  <c r="N72" i="1"/>
  <c r="O71" i="1"/>
  <c r="N71" i="1"/>
  <c r="O70" i="1"/>
  <c r="N70" i="1"/>
  <c r="O69" i="1"/>
  <c r="N69" i="1"/>
  <c r="O68" i="1"/>
  <c r="N68" i="1"/>
  <c r="O67" i="1"/>
  <c r="N67" i="1"/>
  <c r="O66" i="1"/>
  <c r="N66" i="1"/>
  <c r="O65" i="1"/>
  <c r="N65" i="1"/>
  <c r="O64" i="1"/>
  <c r="N64" i="1"/>
  <c r="O63" i="1"/>
  <c r="N63" i="1"/>
  <c r="O62" i="1"/>
  <c r="N62" i="1"/>
  <c r="O61" i="1"/>
  <c r="N61" i="1"/>
  <c r="O60" i="1"/>
  <c r="N60" i="1"/>
  <c r="O59" i="1"/>
  <c r="N59" i="1"/>
  <c r="O58" i="1"/>
  <c r="N58" i="1"/>
  <c r="O57" i="1"/>
  <c r="N57" i="1"/>
  <c r="O56" i="1"/>
  <c r="N56" i="1"/>
  <c r="O55" i="1"/>
  <c r="N55" i="1"/>
  <c r="O54" i="1"/>
  <c r="N54" i="1"/>
  <c r="O53" i="1"/>
  <c r="N53" i="1"/>
  <c r="O52" i="1"/>
  <c r="N52" i="1"/>
  <c r="O51" i="1"/>
  <c r="N51" i="1"/>
  <c r="O50" i="1"/>
  <c r="N50" i="1"/>
  <c r="O49" i="1"/>
  <c r="N49" i="1"/>
  <c r="O48" i="1"/>
  <c r="N48" i="1"/>
  <c r="O47" i="1"/>
  <c r="N47" i="1"/>
  <c r="O46" i="1"/>
  <c r="N46" i="1"/>
  <c r="O45" i="1"/>
  <c r="N45" i="1"/>
  <c r="O44" i="1"/>
  <c r="N44" i="1"/>
  <c r="O43" i="1"/>
  <c r="N43" i="1"/>
  <c r="O42" i="1"/>
  <c r="N42" i="1"/>
  <c r="O41" i="1"/>
  <c r="N41" i="1"/>
  <c r="O40" i="1"/>
  <c r="N40" i="1"/>
  <c r="O39" i="1"/>
  <c r="N39" i="1"/>
  <c r="O38" i="1"/>
  <c r="N38" i="1"/>
  <c r="O37" i="1"/>
  <c r="N37" i="1"/>
  <c r="O36" i="1"/>
  <c r="N36" i="1"/>
  <c r="O35" i="1"/>
  <c r="N35" i="1"/>
  <c r="O34" i="1"/>
  <c r="N34" i="1"/>
  <c r="O33" i="1"/>
  <c r="N33" i="1"/>
  <c r="O32" i="1"/>
  <c r="N32" i="1"/>
  <c r="O31" i="1"/>
  <c r="N31" i="1"/>
  <c r="O30" i="1"/>
  <c r="N30" i="1"/>
  <c r="O29" i="1"/>
  <c r="N29" i="1"/>
  <c r="O28" i="1"/>
  <c r="N28" i="1"/>
  <c r="O27" i="1"/>
  <c r="N27" i="1"/>
  <c r="O26" i="1"/>
  <c r="N26" i="1"/>
  <c r="O25" i="1"/>
  <c r="N25" i="1"/>
  <c r="O24" i="1"/>
  <c r="N24" i="1"/>
  <c r="O23" i="1"/>
  <c r="N23" i="1"/>
  <c r="O22" i="1"/>
  <c r="N22" i="1"/>
  <c r="O21" i="1"/>
  <c r="N21" i="1"/>
  <c r="O20" i="1"/>
  <c r="N20" i="1"/>
  <c r="O19" i="1"/>
  <c r="N19" i="1"/>
  <c r="O18" i="1"/>
  <c r="N18" i="1"/>
  <c r="O17" i="1"/>
  <c r="N17" i="1"/>
  <c r="O16" i="1"/>
  <c r="N16" i="1"/>
  <c r="O15" i="1"/>
  <c r="N15" i="1"/>
  <c r="O14" i="1"/>
  <c r="N14" i="1"/>
  <c r="O13" i="1"/>
  <c r="N13" i="1"/>
  <c r="O12" i="1"/>
  <c r="N12" i="1"/>
  <c r="O11" i="1"/>
  <c r="N11" i="1"/>
  <c r="O10" i="1"/>
  <c r="N10" i="1"/>
  <c r="O9" i="1"/>
  <c r="N9" i="1"/>
  <c r="O8" i="1"/>
  <c r="N8" i="1"/>
  <c r="O7" i="1"/>
  <c r="N7" i="1"/>
  <c r="O6" i="1"/>
  <c r="N6" i="1"/>
  <c r="O5" i="1"/>
  <c r="N5" i="1"/>
  <c r="O4" i="1"/>
  <c r="N4" i="1"/>
  <c r="O3" i="1"/>
  <c r="N3" i="1"/>
  <c r="O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S1001" i="1" a="1"/>
  <c r="S1001" i="1" s="1"/>
  <c r="S1000" i="1" a="1"/>
  <c r="S1000" i="1" s="1"/>
  <c r="S999" i="1" a="1"/>
  <c r="S999" i="1" s="1"/>
  <c r="S998" i="1" a="1"/>
  <c r="S998" i="1" s="1"/>
  <c r="S997" i="1" a="1"/>
  <c r="S997" i="1" s="1"/>
  <c r="S996" i="1" a="1"/>
  <c r="S996" i="1" s="1"/>
  <c r="S995" i="1" a="1"/>
  <c r="S995" i="1" s="1"/>
  <c r="S994" i="1" a="1"/>
  <c r="S994" i="1" s="1"/>
  <c r="S993" i="1" a="1"/>
  <c r="S993" i="1" s="1"/>
  <c r="S992" i="1" a="1"/>
  <c r="S992" i="1" s="1"/>
  <c r="S991" i="1" a="1"/>
  <c r="S991" i="1" s="1"/>
  <c r="S990" i="1" a="1"/>
  <c r="S990" i="1" s="1"/>
  <c r="S989" i="1" a="1"/>
  <c r="S989" i="1" s="1"/>
  <c r="S988" i="1" a="1"/>
  <c r="S988" i="1" s="1"/>
  <c r="S987" i="1" a="1"/>
  <c r="S987" i="1" s="1"/>
  <c r="S986" i="1" a="1"/>
  <c r="S986" i="1" s="1"/>
  <c r="S985" i="1" a="1"/>
  <c r="S985" i="1" s="1"/>
  <c r="S984" i="1" a="1"/>
  <c r="S984" i="1" s="1"/>
  <c r="S983" i="1" a="1"/>
  <c r="S983" i="1" s="1"/>
  <c r="S982" i="1" a="1"/>
  <c r="S982" i="1" s="1"/>
  <c r="S981" i="1" a="1"/>
  <c r="S981" i="1" s="1"/>
  <c r="S980" i="1" a="1"/>
  <c r="S980" i="1" s="1"/>
  <c r="S979" i="1" a="1"/>
  <c r="S979" i="1" s="1"/>
  <c r="S978" i="1" a="1"/>
  <c r="S978" i="1" s="1"/>
  <c r="S977" i="1" a="1"/>
  <c r="S977" i="1" s="1"/>
  <c r="S976" i="1" a="1"/>
  <c r="S976" i="1" s="1"/>
  <c r="S975" i="1" a="1"/>
  <c r="S975" i="1" s="1"/>
  <c r="S974" i="1" a="1"/>
  <c r="S974" i="1" s="1"/>
  <c r="S973" i="1" a="1"/>
  <c r="S973" i="1" s="1"/>
  <c r="S972" i="1" a="1"/>
  <c r="S972" i="1" s="1"/>
  <c r="S971" i="1" a="1"/>
  <c r="S971" i="1" s="1"/>
  <c r="S970" i="1" a="1"/>
  <c r="S970" i="1" s="1"/>
  <c r="S969" i="1" a="1"/>
  <c r="S969" i="1" s="1"/>
  <c r="S968" i="1" a="1"/>
  <c r="S968" i="1" s="1"/>
  <c r="S967" i="1" a="1"/>
  <c r="S967" i="1" s="1"/>
  <c r="S966" i="1" a="1"/>
  <c r="S966" i="1" s="1"/>
  <c r="S965" i="1" a="1"/>
  <c r="S965" i="1" s="1"/>
  <c r="S964" i="1" a="1"/>
  <c r="S964" i="1" s="1"/>
  <c r="S963" i="1" a="1"/>
  <c r="S963" i="1" s="1"/>
  <c r="S962" i="1" a="1"/>
  <c r="S962" i="1" s="1"/>
  <c r="S961" i="1" a="1"/>
  <c r="S961" i="1" s="1"/>
  <c r="S960" i="1" a="1"/>
  <c r="S960" i="1" s="1"/>
  <c r="S959" i="1" a="1"/>
  <c r="S959" i="1" s="1"/>
  <c r="S958" i="1" a="1"/>
  <c r="S958" i="1" s="1"/>
  <c r="S957" i="1" a="1"/>
  <c r="S957" i="1" s="1"/>
  <c r="S956" i="1" a="1"/>
  <c r="S956" i="1" s="1"/>
  <c r="S955" i="1" a="1"/>
  <c r="S955" i="1" s="1"/>
  <c r="S954" i="1" a="1"/>
  <c r="S954" i="1" s="1"/>
  <c r="S953" i="1" a="1"/>
  <c r="S953" i="1" s="1"/>
  <c r="S952" i="1" a="1"/>
  <c r="S952" i="1" s="1"/>
  <c r="S951" i="1" a="1"/>
  <c r="S951" i="1" s="1"/>
  <c r="S950" i="1" a="1"/>
  <c r="S950" i="1" s="1"/>
  <c r="S949" i="1" a="1"/>
  <c r="S949" i="1" s="1"/>
  <c r="S948" i="1" a="1"/>
  <c r="S948" i="1" s="1"/>
  <c r="S947" i="1" a="1"/>
  <c r="S947" i="1" s="1"/>
  <c r="S946" i="1" a="1"/>
  <c r="S946" i="1" s="1"/>
  <c r="S945" i="1" a="1"/>
  <c r="S945" i="1" s="1"/>
  <c r="S944" i="1" a="1"/>
  <c r="S944" i="1" s="1"/>
  <c r="S943" i="1" a="1"/>
  <c r="S943" i="1" s="1"/>
  <c r="S942" i="1" a="1"/>
  <c r="S942" i="1" s="1"/>
  <c r="S941" i="1" a="1"/>
  <c r="S941" i="1" s="1"/>
  <c r="S940" i="1" a="1"/>
  <c r="S940" i="1" s="1"/>
  <c r="S939" i="1" a="1"/>
  <c r="S939" i="1" s="1"/>
  <c r="S938" i="1" a="1"/>
  <c r="S938" i="1" s="1"/>
  <c r="S937" i="1" a="1"/>
  <c r="S937" i="1" s="1"/>
  <c r="S936" i="1" a="1"/>
  <c r="S936" i="1" s="1"/>
  <c r="S935" i="1" a="1"/>
  <c r="S935" i="1" s="1"/>
  <c r="S934" i="1" a="1"/>
  <c r="S934" i="1" s="1"/>
  <c r="S933" i="1" a="1"/>
  <c r="S933" i="1" s="1"/>
  <c r="S932" i="1" a="1"/>
  <c r="S932" i="1" s="1"/>
  <c r="S931" i="1" a="1"/>
  <c r="S931" i="1" s="1"/>
  <c r="S930" i="1" a="1"/>
  <c r="S930" i="1" s="1"/>
  <c r="S929" i="1" a="1"/>
  <c r="S929" i="1" s="1"/>
  <c r="S928" i="1" a="1"/>
  <c r="S928" i="1" s="1"/>
  <c r="S927" i="1" a="1"/>
  <c r="S927" i="1" s="1"/>
  <c r="S926" i="1" a="1"/>
  <c r="S926" i="1" s="1"/>
  <c r="S925" i="1" a="1"/>
  <c r="S925" i="1" s="1"/>
  <c r="S924" i="1" a="1"/>
  <c r="S924" i="1" s="1"/>
  <c r="S923" i="1" a="1"/>
  <c r="S923" i="1" s="1"/>
  <c r="S922" i="1" a="1"/>
  <c r="S922" i="1" s="1"/>
  <c r="S921" i="1" a="1"/>
  <c r="S921" i="1" s="1"/>
  <c r="S920" i="1" a="1"/>
  <c r="S920" i="1" s="1"/>
  <c r="S919" i="1" a="1"/>
  <c r="S919" i="1" s="1"/>
  <c r="S918" i="1" a="1"/>
  <c r="S918" i="1" s="1"/>
  <c r="S917" i="1" a="1"/>
  <c r="S917" i="1" s="1"/>
  <c r="S916" i="1" a="1"/>
  <c r="S916" i="1" s="1"/>
  <c r="S915" i="1" a="1"/>
  <c r="S915" i="1" s="1"/>
  <c r="S914" i="1" a="1"/>
  <c r="S914" i="1" s="1"/>
  <c r="S913" i="1" a="1"/>
  <c r="S913" i="1" s="1"/>
  <c r="S912" i="1" a="1"/>
  <c r="S912" i="1" s="1"/>
  <c r="S911" i="1" a="1"/>
  <c r="S911" i="1" s="1"/>
  <c r="S910" i="1" a="1"/>
  <c r="S910" i="1" s="1"/>
  <c r="S909" i="1" a="1"/>
  <c r="S909" i="1" s="1"/>
  <c r="S908" i="1" a="1"/>
  <c r="S908" i="1" s="1"/>
  <c r="S907" i="1" a="1"/>
  <c r="S907" i="1" s="1"/>
  <c r="S906" i="1" a="1"/>
  <c r="S906" i="1" s="1"/>
  <c r="S905" i="1" a="1"/>
  <c r="S905" i="1" s="1"/>
  <c r="S904" i="1" a="1"/>
  <c r="S904" i="1" s="1"/>
  <c r="S903" i="1" a="1"/>
  <c r="S903" i="1" s="1"/>
  <c r="S902" i="1" a="1"/>
  <c r="S902" i="1" s="1"/>
  <c r="S901" i="1" a="1"/>
  <c r="S901" i="1" s="1"/>
  <c r="S900" i="1" a="1"/>
  <c r="S900" i="1" s="1"/>
  <c r="S899" i="1" a="1"/>
  <c r="S899" i="1" s="1"/>
  <c r="S898" i="1" a="1"/>
  <c r="S898" i="1" s="1"/>
  <c r="S897" i="1" a="1"/>
  <c r="S897" i="1" s="1"/>
  <c r="S896" i="1" a="1"/>
  <c r="S896" i="1" s="1"/>
  <c r="S895" i="1" a="1"/>
  <c r="S895" i="1" s="1"/>
  <c r="S894" i="1" a="1"/>
  <c r="S894" i="1" s="1"/>
  <c r="S893" i="1" a="1"/>
  <c r="S893" i="1" s="1"/>
  <c r="S892" i="1" a="1"/>
  <c r="S892" i="1" s="1"/>
  <c r="S891" i="1" a="1"/>
  <c r="S891" i="1" s="1"/>
  <c r="S890" i="1" a="1"/>
  <c r="S890" i="1" s="1"/>
  <c r="S889" i="1" a="1"/>
  <c r="S889" i="1" s="1"/>
  <c r="S888" i="1" a="1"/>
  <c r="S888" i="1" s="1"/>
  <c r="S887" i="1" a="1"/>
  <c r="S887" i="1" s="1"/>
  <c r="S886" i="1" a="1"/>
  <c r="S886" i="1" s="1"/>
  <c r="S885" i="1" a="1"/>
  <c r="S885" i="1" s="1"/>
  <c r="S884" i="1" a="1"/>
  <c r="S884" i="1" s="1"/>
  <c r="S883" i="1" a="1"/>
  <c r="S883" i="1" s="1"/>
  <c r="S882" i="1" a="1"/>
  <c r="S882" i="1" s="1"/>
  <c r="S881" i="1" a="1"/>
  <c r="S881" i="1" s="1"/>
  <c r="S880" i="1" a="1"/>
  <c r="S880" i="1" s="1"/>
  <c r="S879" i="1" a="1"/>
  <c r="S879" i="1" s="1"/>
  <c r="S878" i="1" a="1"/>
  <c r="S878" i="1" s="1"/>
  <c r="S877" i="1" a="1"/>
  <c r="S877" i="1" s="1"/>
  <c r="S876" i="1" a="1"/>
  <c r="S876" i="1" s="1"/>
  <c r="S875" i="1" a="1"/>
  <c r="S875" i="1" s="1"/>
  <c r="S874" i="1" a="1"/>
  <c r="S874" i="1" s="1"/>
  <c r="S873" i="1" a="1"/>
  <c r="S873" i="1" s="1"/>
  <c r="S872" i="1" a="1"/>
  <c r="S872" i="1" s="1"/>
  <c r="S871" i="1" a="1"/>
  <c r="S871" i="1" s="1"/>
  <c r="S870" i="1" a="1"/>
  <c r="S870" i="1" s="1"/>
  <c r="S869" i="1" a="1"/>
  <c r="S869" i="1" s="1"/>
  <c r="S868" i="1" a="1"/>
  <c r="S868" i="1" s="1"/>
  <c r="S867" i="1" a="1"/>
  <c r="S867" i="1" s="1"/>
  <c r="S866" i="1" a="1"/>
  <c r="S866" i="1" s="1"/>
  <c r="S865" i="1" a="1"/>
  <c r="S865" i="1" s="1"/>
  <c r="S864" i="1" a="1"/>
  <c r="S864" i="1" s="1"/>
  <c r="S863" i="1" a="1"/>
  <c r="S863" i="1" s="1"/>
  <c r="S862" i="1" a="1"/>
  <c r="S862" i="1" s="1"/>
  <c r="S861" i="1" a="1"/>
  <c r="S861" i="1" s="1"/>
  <c r="S860" i="1" a="1"/>
  <c r="S860" i="1" s="1"/>
  <c r="S859" i="1" a="1"/>
  <c r="S859" i="1" s="1"/>
  <c r="S858" i="1" a="1"/>
  <c r="S858" i="1" s="1"/>
  <c r="S857" i="1" a="1"/>
  <c r="S857" i="1" s="1"/>
  <c r="S856" i="1" a="1"/>
  <c r="S856" i="1" s="1"/>
  <c r="S855" i="1" a="1"/>
  <c r="S855" i="1" s="1"/>
  <c r="S854" i="1" a="1"/>
  <c r="S854" i="1" s="1"/>
  <c r="S853" i="1" a="1"/>
  <c r="S853" i="1" s="1"/>
  <c r="S852" i="1" a="1"/>
  <c r="S852" i="1" s="1"/>
  <c r="S851" i="1" a="1"/>
  <c r="S851" i="1" s="1"/>
  <c r="S850" i="1" a="1"/>
  <c r="S850" i="1" s="1"/>
  <c r="S849" i="1" a="1"/>
  <c r="S849" i="1" s="1"/>
  <c r="S848" i="1" a="1"/>
  <c r="S848" i="1" s="1"/>
  <c r="S847" i="1" a="1"/>
  <c r="S847" i="1" s="1"/>
  <c r="S846" i="1" a="1"/>
  <c r="S846" i="1" s="1"/>
  <c r="S845" i="1" a="1"/>
  <c r="S845" i="1" s="1"/>
  <c r="S844" i="1" a="1"/>
  <c r="S844" i="1" s="1"/>
  <c r="S843" i="1" a="1"/>
  <c r="S843" i="1" s="1"/>
  <c r="S842" i="1" a="1"/>
  <c r="S842" i="1" s="1"/>
  <c r="S841" i="1" a="1"/>
  <c r="S841" i="1" s="1"/>
  <c r="S840" i="1" a="1"/>
  <c r="S840" i="1" s="1"/>
  <c r="S839" i="1" a="1"/>
  <c r="S839" i="1" s="1"/>
  <c r="S838" i="1" a="1"/>
  <c r="S838" i="1" s="1"/>
  <c r="S837" i="1" a="1"/>
  <c r="S837" i="1" s="1"/>
  <c r="S836" i="1" a="1"/>
  <c r="S836" i="1" s="1"/>
  <c r="S835" i="1" a="1"/>
  <c r="S835" i="1" s="1"/>
  <c r="S834" i="1" a="1"/>
  <c r="S834" i="1" s="1"/>
  <c r="S833" i="1" a="1"/>
  <c r="S833" i="1" s="1"/>
  <c r="S832" i="1" a="1"/>
  <c r="S832" i="1" s="1"/>
  <c r="S831" i="1" a="1"/>
  <c r="S831" i="1" s="1"/>
  <c r="S830" i="1" a="1"/>
  <c r="S830" i="1" s="1"/>
  <c r="S829" i="1" a="1"/>
  <c r="S829" i="1" s="1"/>
  <c r="S828" i="1" a="1"/>
  <c r="S828" i="1" s="1"/>
  <c r="S827" i="1" a="1"/>
  <c r="S827" i="1" s="1"/>
  <c r="S826" i="1" a="1"/>
  <c r="S826" i="1" s="1"/>
  <c r="S825" i="1" a="1"/>
  <c r="S825" i="1" s="1"/>
  <c r="S824" i="1" a="1"/>
  <c r="S824" i="1" s="1"/>
  <c r="S823" i="1" a="1"/>
  <c r="S823" i="1" s="1"/>
  <c r="S822" i="1" a="1"/>
  <c r="S822" i="1" s="1"/>
  <c r="S821" i="1" a="1"/>
  <c r="S821" i="1" s="1"/>
  <c r="S820" i="1" a="1"/>
  <c r="S820" i="1" s="1"/>
  <c r="S819" i="1" a="1"/>
  <c r="S819" i="1" s="1"/>
  <c r="S818" i="1" a="1"/>
  <c r="S818" i="1" s="1"/>
  <c r="S817" i="1" a="1"/>
  <c r="S817" i="1" s="1"/>
  <c r="S816" i="1" a="1"/>
  <c r="S816" i="1" s="1"/>
  <c r="S815" i="1" a="1"/>
  <c r="S815" i="1" s="1"/>
  <c r="S814" i="1" a="1"/>
  <c r="S814" i="1" s="1"/>
  <c r="S813" i="1" a="1"/>
  <c r="S813" i="1" s="1"/>
  <c r="S812" i="1" a="1"/>
  <c r="S812" i="1" s="1"/>
  <c r="S811" i="1" a="1"/>
  <c r="S811" i="1" s="1"/>
  <c r="S810" i="1" a="1"/>
  <c r="S810" i="1" s="1"/>
  <c r="S809" i="1" a="1"/>
  <c r="S809" i="1" s="1"/>
  <c r="S808" i="1" a="1"/>
  <c r="S808" i="1" s="1"/>
  <c r="S807" i="1" a="1"/>
  <c r="S807" i="1" s="1"/>
  <c r="S806" i="1" a="1"/>
  <c r="S806" i="1" s="1"/>
  <c r="S805" i="1" a="1"/>
  <c r="S805" i="1" s="1"/>
  <c r="S804" i="1" a="1"/>
  <c r="S804" i="1" s="1"/>
  <c r="S803" i="1" a="1"/>
  <c r="S803" i="1" s="1"/>
  <c r="S802" i="1" a="1"/>
  <c r="S802" i="1" s="1"/>
  <c r="S801" i="1" a="1"/>
  <c r="S801" i="1" s="1"/>
  <c r="S800" i="1" a="1"/>
  <c r="S800" i="1" s="1"/>
  <c r="S799" i="1" a="1"/>
  <c r="S799" i="1" s="1"/>
  <c r="S798" i="1" a="1"/>
  <c r="S798" i="1" s="1"/>
  <c r="S797" i="1" a="1"/>
  <c r="S797" i="1" s="1"/>
  <c r="S796" i="1" a="1"/>
  <c r="S796" i="1" s="1"/>
  <c r="S795" i="1" a="1"/>
  <c r="S795" i="1" s="1"/>
  <c r="S794" i="1" a="1"/>
  <c r="S794" i="1" s="1"/>
  <c r="S793" i="1" a="1"/>
  <c r="S793" i="1" s="1"/>
  <c r="S792" i="1" a="1"/>
  <c r="S792" i="1" s="1"/>
  <c r="S791" i="1" a="1"/>
  <c r="S791" i="1" s="1"/>
  <c r="S790" i="1" a="1"/>
  <c r="S790" i="1" s="1"/>
  <c r="S789" i="1" a="1"/>
  <c r="S789" i="1" s="1"/>
  <c r="S788" i="1" a="1"/>
  <c r="S788" i="1" s="1"/>
  <c r="S787" i="1" a="1"/>
  <c r="S787" i="1" s="1"/>
  <c r="S786" i="1" a="1"/>
  <c r="S786" i="1" s="1"/>
  <c r="S785" i="1" a="1"/>
  <c r="S785" i="1" s="1"/>
  <c r="S784" i="1" a="1"/>
  <c r="S784" i="1" s="1"/>
  <c r="S783" i="1" a="1"/>
  <c r="S783" i="1" s="1"/>
  <c r="S782" i="1" a="1"/>
  <c r="S782" i="1" s="1"/>
  <c r="S781" i="1" a="1"/>
  <c r="S781" i="1" s="1"/>
  <c r="S780" i="1" a="1"/>
  <c r="S780" i="1" s="1"/>
  <c r="S779" i="1" a="1"/>
  <c r="S779" i="1" s="1"/>
  <c r="S778" i="1" a="1"/>
  <c r="S778" i="1" s="1"/>
  <c r="S777" i="1" a="1"/>
  <c r="S777" i="1" s="1"/>
  <c r="S776" i="1" a="1"/>
  <c r="S776" i="1" s="1"/>
  <c r="S775" i="1" a="1"/>
  <c r="S775" i="1" s="1"/>
  <c r="S774" i="1" a="1"/>
  <c r="S774" i="1" s="1"/>
  <c r="S773" i="1" a="1"/>
  <c r="S773" i="1" s="1"/>
  <c r="S772" i="1" a="1"/>
  <c r="S772" i="1" s="1"/>
  <c r="S771" i="1" a="1"/>
  <c r="S771" i="1" s="1"/>
  <c r="S770" i="1" a="1"/>
  <c r="S770" i="1" s="1"/>
  <c r="S769" i="1" a="1"/>
  <c r="S769" i="1" s="1"/>
  <c r="S768" i="1" a="1"/>
  <c r="S768" i="1" s="1"/>
  <c r="S767" i="1" a="1"/>
  <c r="S767" i="1" s="1"/>
  <c r="S766" i="1" a="1"/>
  <c r="S766" i="1" s="1"/>
  <c r="S765" i="1" a="1"/>
  <c r="S765" i="1" s="1"/>
  <c r="S764" i="1" a="1"/>
  <c r="S764" i="1" s="1"/>
  <c r="S763" i="1" a="1"/>
  <c r="S763" i="1" s="1"/>
  <c r="S762" i="1" a="1"/>
  <c r="S762" i="1" s="1"/>
  <c r="S761" i="1" a="1"/>
  <c r="S761" i="1" s="1"/>
  <c r="S760" i="1" a="1"/>
  <c r="S760" i="1" s="1"/>
  <c r="S759" i="1" a="1"/>
  <c r="S759" i="1" s="1"/>
  <c r="S758" i="1" a="1"/>
  <c r="S758" i="1" s="1"/>
  <c r="S757" i="1" a="1"/>
  <c r="S757" i="1" s="1"/>
  <c r="S756" i="1" a="1"/>
  <c r="S756" i="1" s="1"/>
  <c r="S755" i="1" a="1"/>
  <c r="S755" i="1" s="1"/>
  <c r="S754" i="1" a="1"/>
  <c r="S754" i="1" s="1"/>
  <c r="S753" i="1" a="1"/>
  <c r="S753" i="1" s="1"/>
  <c r="S752" i="1" a="1"/>
  <c r="S752" i="1" s="1"/>
  <c r="S751" i="1" a="1"/>
  <c r="S751" i="1" s="1"/>
  <c r="S750" i="1" a="1"/>
  <c r="S750" i="1" s="1"/>
  <c r="S749" i="1" a="1"/>
  <c r="S749" i="1" s="1"/>
  <c r="S748" i="1" a="1"/>
  <c r="S748" i="1" s="1"/>
  <c r="S747" i="1" a="1"/>
  <c r="S747" i="1" s="1"/>
  <c r="S746" i="1" a="1"/>
  <c r="S746" i="1" s="1"/>
  <c r="S745" i="1" a="1"/>
  <c r="S745" i="1" s="1"/>
  <c r="S744" i="1" a="1"/>
  <c r="S744" i="1" s="1"/>
  <c r="S743" i="1" a="1"/>
  <c r="S743" i="1" s="1"/>
  <c r="S742" i="1" a="1"/>
  <c r="S742" i="1" s="1"/>
  <c r="S741" i="1" a="1"/>
  <c r="S741" i="1" s="1"/>
  <c r="S740" i="1" a="1"/>
  <c r="S740" i="1" s="1"/>
  <c r="S739" i="1" a="1"/>
  <c r="S739" i="1" s="1"/>
  <c r="S738" i="1" a="1"/>
  <c r="S738" i="1" s="1"/>
  <c r="S737" i="1" a="1"/>
  <c r="S737" i="1" s="1"/>
  <c r="S736" i="1" a="1"/>
  <c r="S736" i="1" s="1"/>
  <c r="S735" i="1" a="1"/>
  <c r="S735" i="1" s="1"/>
  <c r="S734" i="1" a="1"/>
  <c r="S734" i="1" s="1"/>
  <c r="S733" i="1" a="1"/>
  <c r="S733" i="1" s="1"/>
  <c r="S732" i="1" a="1"/>
  <c r="S732" i="1" s="1"/>
  <c r="S731" i="1" a="1"/>
  <c r="S731" i="1" s="1"/>
  <c r="S730" i="1" a="1"/>
  <c r="S730" i="1" s="1"/>
  <c r="S729" i="1" a="1"/>
  <c r="S729" i="1" s="1"/>
  <c r="S728" i="1" a="1"/>
  <c r="S728" i="1" s="1"/>
  <c r="S727" i="1" a="1"/>
  <c r="S727" i="1" s="1"/>
  <c r="S726" i="1" a="1"/>
  <c r="S726" i="1" s="1"/>
  <c r="S725" i="1" a="1"/>
  <c r="S725" i="1" s="1"/>
  <c r="S724" i="1" a="1"/>
  <c r="S724" i="1" s="1"/>
  <c r="S723" i="1" a="1"/>
  <c r="S723" i="1" s="1"/>
  <c r="S722" i="1" a="1"/>
  <c r="S722" i="1" s="1"/>
  <c r="S721" i="1" a="1"/>
  <c r="S721" i="1" s="1"/>
  <c r="S720" i="1" a="1"/>
  <c r="S720" i="1" s="1"/>
  <c r="S719" i="1" a="1"/>
  <c r="S719" i="1" s="1"/>
  <c r="S718" i="1" a="1"/>
  <c r="S718" i="1" s="1"/>
  <c r="S717" i="1" a="1"/>
  <c r="S717" i="1" s="1"/>
  <c r="S716" i="1" a="1"/>
  <c r="S716" i="1" s="1"/>
  <c r="S715" i="1" a="1"/>
  <c r="S715" i="1" s="1"/>
  <c r="S714" i="1" a="1"/>
  <c r="S714" i="1" s="1"/>
  <c r="S713" i="1" a="1"/>
  <c r="S713" i="1" s="1"/>
  <c r="S712" i="1" a="1"/>
  <c r="S712" i="1" s="1"/>
  <c r="S711" i="1" a="1"/>
  <c r="S711" i="1" s="1"/>
  <c r="S710" i="1" a="1"/>
  <c r="S710" i="1" s="1"/>
  <c r="S709" i="1" a="1"/>
  <c r="S709" i="1" s="1"/>
  <c r="S708" i="1" a="1"/>
  <c r="S708" i="1" s="1"/>
  <c r="S707" i="1" a="1"/>
  <c r="S707" i="1" s="1"/>
  <c r="S706" i="1" a="1"/>
  <c r="S706" i="1" s="1"/>
  <c r="S705" i="1" a="1"/>
  <c r="S705" i="1" s="1"/>
  <c r="S704" i="1" a="1"/>
  <c r="S704" i="1" s="1"/>
  <c r="S703" i="1" a="1"/>
  <c r="S703" i="1" s="1"/>
  <c r="S702" i="1" a="1"/>
  <c r="S702" i="1" s="1"/>
  <c r="S701" i="1" a="1"/>
  <c r="S701" i="1" s="1"/>
  <c r="S700" i="1" a="1"/>
  <c r="S700" i="1" s="1"/>
  <c r="S699" i="1" a="1"/>
  <c r="S699" i="1" s="1"/>
  <c r="S698" i="1" a="1"/>
  <c r="S698" i="1" s="1"/>
  <c r="S697" i="1" a="1"/>
  <c r="S697" i="1" s="1"/>
  <c r="S696" i="1" a="1"/>
  <c r="S696" i="1" s="1"/>
  <c r="S695" i="1" a="1"/>
  <c r="S695" i="1" s="1"/>
  <c r="S694" i="1" a="1"/>
  <c r="S694" i="1" s="1"/>
  <c r="S693" i="1" a="1"/>
  <c r="S693" i="1" s="1"/>
  <c r="S692" i="1" a="1"/>
  <c r="S692" i="1" s="1"/>
  <c r="S691" i="1" a="1"/>
  <c r="S691" i="1" s="1"/>
  <c r="S690" i="1" a="1"/>
  <c r="S690" i="1" s="1"/>
  <c r="S689" i="1" a="1"/>
  <c r="S689" i="1" s="1"/>
  <c r="S688" i="1" a="1"/>
  <c r="S688" i="1" s="1"/>
  <c r="S687" i="1" a="1"/>
  <c r="S687" i="1" s="1"/>
  <c r="S686" i="1" a="1"/>
  <c r="S686" i="1" s="1"/>
  <c r="S685" i="1" a="1"/>
  <c r="S685" i="1" s="1"/>
  <c r="S684" i="1" a="1"/>
  <c r="S684" i="1" s="1"/>
  <c r="S683" i="1" a="1"/>
  <c r="S683" i="1" s="1"/>
  <c r="S682" i="1" a="1"/>
  <c r="S682" i="1" s="1"/>
  <c r="S681" i="1" a="1"/>
  <c r="S681" i="1" s="1"/>
  <c r="S680" i="1" a="1"/>
  <c r="S680" i="1" s="1"/>
  <c r="S679" i="1" a="1"/>
  <c r="S679" i="1" s="1"/>
  <c r="S678" i="1" a="1"/>
  <c r="S678" i="1" s="1"/>
  <c r="S677" i="1" a="1"/>
  <c r="S677" i="1" s="1"/>
  <c r="S676" i="1" a="1"/>
  <c r="S676" i="1" s="1"/>
  <c r="S675" i="1" a="1"/>
  <c r="S675" i="1" s="1"/>
  <c r="S674" i="1" a="1"/>
  <c r="S674" i="1" s="1"/>
  <c r="S673" i="1" a="1"/>
  <c r="S673" i="1" s="1"/>
  <c r="S672" i="1" a="1"/>
  <c r="S672" i="1" s="1"/>
  <c r="S671" i="1" a="1"/>
  <c r="S671" i="1" s="1"/>
  <c r="S670" i="1" a="1"/>
  <c r="S670" i="1" s="1"/>
  <c r="S669" i="1" a="1"/>
  <c r="S669" i="1" s="1"/>
  <c r="S668" i="1" a="1"/>
  <c r="S668" i="1" s="1"/>
  <c r="S667" i="1" a="1"/>
  <c r="S667" i="1" s="1"/>
  <c r="S666" i="1" a="1"/>
  <c r="S666" i="1" s="1"/>
  <c r="S665" i="1" a="1"/>
  <c r="S665" i="1" s="1"/>
  <c r="S664" i="1" a="1"/>
  <c r="S664" i="1" s="1"/>
  <c r="S663" i="1" a="1"/>
  <c r="S663" i="1" s="1"/>
  <c r="S662" i="1" a="1"/>
  <c r="S662" i="1" s="1"/>
  <c r="S661" i="1" a="1"/>
  <c r="S661" i="1" s="1"/>
  <c r="S660" i="1" a="1"/>
  <c r="S660" i="1" s="1"/>
  <c r="S659" i="1" a="1"/>
  <c r="S659" i="1" s="1"/>
  <c r="S658" i="1" a="1"/>
  <c r="S658" i="1" s="1"/>
  <c r="S657" i="1" a="1"/>
  <c r="S657" i="1" s="1"/>
  <c r="S656" i="1" a="1"/>
  <c r="S656" i="1" s="1"/>
  <c r="S655" i="1" a="1"/>
  <c r="S655" i="1" s="1"/>
  <c r="S654" i="1" a="1"/>
  <c r="S654" i="1" s="1"/>
  <c r="S653" i="1" a="1"/>
  <c r="S653" i="1" s="1"/>
  <c r="S652" i="1" a="1"/>
  <c r="S652" i="1" s="1"/>
  <c r="S651" i="1" a="1"/>
  <c r="S651" i="1" s="1"/>
  <c r="S650" i="1" a="1"/>
  <c r="S650" i="1" s="1"/>
  <c r="S649" i="1" a="1"/>
  <c r="S649" i="1" s="1"/>
  <c r="S648" i="1" a="1"/>
  <c r="S648" i="1" s="1"/>
  <c r="S647" i="1" a="1"/>
  <c r="S647" i="1" s="1"/>
  <c r="S646" i="1" a="1"/>
  <c r="S646" i="1" s="1"/>
  <c r="S645" i="1" a="1"/>
  <c r="S645" i="1" s="1"/>
  <c r="S644" i="1" a="1"/>
  <c r="S644" i="1" s="1"/>
  <c r="S643" i="1" a="1"/>
  <c r="S643" i="1" s="1"/>
  <c r="S642" i="1" a="1"/>
  <c r="S642" i="1" s="1"/>
  <c r="S641" i="1" a="1"/>
  <c r="S641" i="1" s="1"/>
  <c r="S640" i="1" a="1"/>
  <c r="S640" i="1" s="1"/>
  <c r="S639" i="1" a="1"/>
  <c r="S639" i="1" s="1"/>
  <c r="S638" i="1" a="1"/>
  <c r="S638" i="1" s="1"/>
  <c r="S637" i="1" a="1"/>
  <c r="S637" i="1" s="1"/>
  <c r="S636" i="1" a="1"/>
  <c r="S636" i="1" s="1"/>
  <c r="S635" i="1" a="1"/>
  <c r="S635" i="1" s="1"/>
  <c r="S634" i="1" a="1"/>
  <c r="S634" i="1" s="1"/>
  <c r="S633" i="1" a="1"/>
  <c r="S633" i="1" s="1"/>
  <c r="S632" i="1" a="1"/>
  <c r="S632" i="1" s="1"/>
  <c r="S631" i="1" a="1"/>
  <c r="S631" i="1" s="1"/>
  <c r="S630" i="1" a="1"/>
  <c r="S630" i="1" s="1"/>
  <c r="S629" i="1" a="1"/>
  <c r="S629" i="1" s="1"/>
  <c r="S628" i="1" a="1"/>
  <c r="S628" i="1" s="1"/>
  <c r="S627" i="1" a="1"/>
  <c r="S627" i="1" s="1"/>
  <c r="S626" i="1" a="1"/>
  <c r="S626" i="1" s="1"/>
  <c r="S625" i="1" a="1"/>
  <c r="S625" i="1" s="1"/>
  <c r="S624" i="1" a="1"/>
  <c r="S624" i="1" s="1"/>
  <c r="S623" i="1" a="1"/>
  <c r="S623" i="1" s="1"/>
  <c r="S622" i="1" a="1"/>
  <c r="S622" i="1" s="1"/>
  <c r="S621" i="1" a="1"/>
  <c r="S621" i="1" s="1"/>
  <c r="S620" i="1" a="1"/>
  <c r="S620" i="1" s="1"/>
  <c r="S619" i="1" a="1"/>
  <c r="S619" i="1" s="1"/>
  <c r="S618" i="1" a="1"/>
  <c r="S618" i="1" s="1"/>
  <c r="S617" i="1" a="1"/>
  <c r="S617" i="1" s="1"/>
  <c r="S616" i="1" a="1"/>
  <c r="S616" i="1" s="1"/>
  <c r="S615" i="1" a="1"/>
  <c r="S615" i="1" s="1"/>
  <c r="S614" i="1" a="1"/>
  <c r="S614" i="1" s="1"/>
  <c r="S613" i="1" a="1"/>
  <c r="S613" i="1" s="1"/>
  <c r="S612" i="1" a="1"/>
  <c r="S612" i="1" s="1"/>
  <c r="S611" i="1" a="1"/>
  <c r="S611" i="1" s="1"/>
  <c r="S610" i="1" a="1"/>
  <c r="S610" i="1" s="1"/>
  <c r="S609" i="1" a="1"/>
  <c r="S609" i="1" s="1"/>
  <c r="S608" i="1" a="1"/>
  <c r="S608" i="1" s="1"/>
  <c r="S607" i="1" a="1"/>
  <c r="S607" i="1" s="1"/>
  <c r="S606" i="1" a="1"/>
  <c r="S606" i="1" s="1"/>
  <c r="S605" i="1" a="1"/>
  <c r="S605" i="1" s="1"/>
  <c r="S604" i="1" a="1"/>
  <c r="S604" i="1" s="1"/>
  <c r="S603" i="1" a="1"/>
  <c r="S603" i="1" s="1"/>
  <c r="S602" i="1" a="1"/>
  <c r="S602" i="1" s="1"/>
  <c r="S601" i="1" a="1"/>
  <c r="S601" i="1" s="1"/>
  <c r="S600" i="1" a="1"/>
  <c r="S600" i="1" s="1"/>
  <c r="S599" i="1" a="1"/>
  <c r="S599" i="1" s="1"/>
  <c r="S598" i="1" a="1"/>
  <c r="S598" i="1" s="1"/>
  <c r="S597" i="1" a="1"/>
  <c r="S597" i="1" s="1"/>
  <c r="S596" i="1" a="1"/>
  <c r="S596" i="1" s="1"/>
  <c r="S595" i="1" a="1"/>
  <c r="S595" i="1" s="1"/>
  <c r="S594" i="1" a="1"/>
  <c r="S594" i="1" s="1"/>
  <c r="S593" i="1" a="1"/>
  <c r="S593" i="1" s="1"/>
  <c r="S592" i="1" a="1"/>
  <c r="S592" i="1" s="1"/>
  <c r="S591" i="1" a="1"/>
  <c r="S591" i="1" s="1"/>
  <c r="S590" i="1" a="1"/>
  <c r="S590" i="1" s="1"/>
  <c r="S589" i="1" a="1"/>
  <c r="S589" i="1" s="1"/>
  <c r="S588" i="1" a="1"/>
  <c r="S588" i="1" s="1"/>
  <c r="S587" i="1" a="1"/>
  <c r="S587" i="1" s="1"/>
  <c r="S586" i="1" a="1"/>
  <c r="S586" i="1" s="1"/>
  <c r="S585" i="1" a="1"/>
  <c r="S585" i="1" s="1"/>
  <c r="S584" i="1" a="1"/>
  <c r="S584" i="1" s="1"/>
  <c r="S583" i="1" a="1"/>
  <c r="S583" i="1" s="1"/>
  <c r="S582" i="1" a="1"/>
  <c r="S582" i="1" s="1"/>
  <c r="S581" i="1" a="1"/>
  <c r="S581" i="1" s="1"/>
  <c r="S580" i="1" a="1"/>
  <c r="S580" i="1" s="1"/>
  <c r="S579" i="1" a="1"/>
  <c r="S579" i="1" s="1"/>
  <c r="S578" i="1" a="1"/>
  <c r="S578" i="1" s="1"/>
  <c r="S577" i="1" a="1"/>
  <c r="S577" i="1" s="1"/>
  <c r="S576" i="1" a="1"/>
  <c r="S576" i="1" s="1"/>
  <c r="S575" i="1" a="1"/>
  <c r="S575" i="1" s="1"/>
  <c r="S574" i="1" a="1"/>
  <c r="S574" i="1" s="1"/>
  <c r="S573" i="1" a="1"/>
  <c r="S573" i="1" s="1"/>
  <c r="S572" i="1" a="1"/>
  <c r="S572" i="1" s="1"/>
  <c r="S571" i="1" a="1"/>
  <c r="S571" i="1" s="1"/>
  <c r="S570" i="1" a="1"/>
  <c r="S570" i="1" s="1"/>
  <c r="S569" i="1" a="1"/>
  <c r="S569" i="1" s="1"/>
  <c r="S568" i="1" a="1"/>
  <c r="S568" i="1" s="1"/>
  <c r="S567" i="1" a="1"/>
  <c r="S567" i="1" s="1"/>
  <c r="S566" i="1" a="1"/>
  <c r="S566" i="1" s="1"/>
  <c r="S565" i="1" a="1"/>
  <c r="S565" i="1" s="1"/>
  <c r="S564" i="1" a="1"/>
  <c r="S564" i="1" s="1"/>
  <c r="S563" i="1" a="1"/>
  <c r="S563" i="1" s="1"/>
  <c r="S562" i="1" a="1"/>
  <c r="S562" i="1" s="1"/>
  <c r="S561" i="1" a="1"/>
  <c r="S561" i="1" s="1"/>
  <c r="S560" i="1" a="1"/>
  <c r="S560" i="1" s="1"/>
  <c r="S559" i="1" a="1"/>
  <c r="S559" i="1" s="1"/>
  <c r="S558" i="1" a="1"/>
  <c r="S558" i="1" s="1"/>
  <c r="S557" i="1" a="1"/>
  <c r="S557" i="1" s="1"/>
  <c r="S556" i="1" a="1"/>
  <c r="S556" i="1" s="1"/>
  <c r="S555" i="1" a="1"/>
  <c r="S555" i="1" s="1"/>
  <c r="S554" i="1" a="1"/>
  <c r="S554" i="1" s="1"/>
  <c r="S553" i="1" a="1"/>
  <c r="S553" i="1" s="1"/>
  <c r="S552" i="1" a="1"/>
  <c r="S552" i="1" s="1"/>
  <c r="S551" i="1" a="1"/>
  <c r="S551" i="1" s="1"/>
  <c r="S550" i="1" a="1"/>
  <c r="S550" i="1" s="1"/>
  <c r="S549" i="1" a="1"/>
  <c r="S549" i="1" s="1"/>
  <c r="S548" i="1" a="1"/>
  <c r="S548" i="1" s="1"/>
  <c r="S547" i="1" a="1"/>
  <c r="S547" i="1" s="1"/>
  <c r="S546" i="1" a="1"/>
  <c r="S546" i="1" s="1"/>
  <c r="S545" i="1" a="1"/>
  <c r="S545" i="1" s="1"/>
  <c r="S544" i="1" a="1"/>
  <c r="S544" i="1" s="1"/>
  <c r="S543" i="1" a="1"/>
  <c r="S543" i="1" s="1"/>
  <c r="S542" i="1" a="1"/>
  <c r="S542" i="1" s="1"/>
  <c r="S541" i="1" a="1"/>
  <c r="S541" i="1" s="1"/>
  <c r="S540" i="1" a="1"/>
  <c r="S540" i="1" s="1"/>
  <c r="S539" i="1" a="1"/>
  <c r="S539" i="1" s="1"/>
  <c r="S538" i="1" a="1"/>
  <c r="S538" i="1" s="1"/>
  <c r="S537" i="1" a="1"/>
  <c r="S537" i="1" s="1"/>
  <c r="S536" i="1" a="1"/>
  <c r="S536" i="1" s="1"/>
  <c r="S535" i="1" a="1"/>
  <c r="S535" i="1" s="1"/>
  <c r="S534" i="1" a="1"/>
  <c r="S534" i="1" s="1"/>
  <c r="S533" i="1" a="1"/>
  <c r="S533" i="1" s="1"/>
  <c r="S532" i="1" a="1"/>
  <c r="S532" i="1" s="1"/>
  <c r="S531" i="1" a="1"/>
  <c r="S531" i="1" s="1"/>
  <c r="S530" i="1" a="1"/>
  <c r="S530" i="1" s="1"/>
  <c r="S529" i="1" a="1"/>
  <c r="S529" i="1" s="1"/>
  <c r="S528" i="1" a="1"/>
  <c r="S528" i="1" s="1"/>
  <c r="S527" i="1" a="1"/>
  <c r="S527" i="1" s="1"/>
  <c r="S526" i="1" a="1"/>
  <c r="S526" i="1" s="1"/>
  <c r="S525" i="1" a="1"/>
  <c r="S525" i="1" s="1"/>
  <c r="S524" i="1" a="1"/>
  <c r="S524" i="1" s="1"/>
  <c r="S523" i="1" a="1"/>
  <c r="S523" i="1" s="1"/>
  <c r="S522" i="1" a="1"/>
  <c r="S522" i="1" s="1"/>
  <c r="S521" i="1" a="1"/>
  <c r="S521" i="1" s="1"/>
  <c r="S520" i="1" a="1"/>
  <c r="S520" i="1" s="1"/>
  <c r="S519" i="1" a="1"/>
  <c r="S519" i="1" s="1"/>
  <c r="S518" i="1" a="1"/>
  <c r="S518" i="1" s="1"/>
  <c r="S517" i="1" a="1"/>
  <c r="S517" i="1" s="1"/>
  <c r="S516" i="1" a="1"/>
  <c r="S516" i="1" s="1"/>
  <c r="S515" i="1" a="1"/>
  <c r="S515" i="1" s="1"/>
  <c r="S514" i="1" a="1"/>
  <c r="S514" i="1" s="1"/>
  <c r="S513" i="1" a="1"/>
  <c r="S513" i="1" s="1"/>
  <c r="S512" i="1" a="1"/>
  <c r="S512" i="1" s="1"/>
  <c r="S511" i="1" a="1"/>
  <c r="S511" i="1" s="1"/>
  <c r="S510" i="1" a="1"/>
  <c r="S510" i="1" s="1"/>
  <c r="S509" i="1" a="1"/>
  <c r="S509" i="1" s="1"/>
  <c r="S508" i="1" a="1"/>
  <c r="S508" i="1" s="1"/>
  <c r="S507" i="1" a="1"/>
  <c r="S507" i="1" s="1"/>
  <c r="S506" i="1" a="1"/>
  <c r="S506" i="1" s="1"/>
  <c r="S505" i="1" a="1"/>
  <c r="S505" i="1" s="1"/>
  <c r="S504" i="1" a="1"/>
  <c r="S504" i="1" s="1"/>
  <c r="S503" i="1" a="1"/>
  <c r="S503" i="1" s="1"/>
  <c r="S502" i="1" a="1"/>
  <c r="S502" i="1" s="1"/>
  <c r="S501" i="1" a="1"/>
  <c r="S501" i="1" s="1"/>
  <c r="S500" i="1" a="1"/>
  <c r="S500" i="1" s="1"/>
  <c r="S499" i="1" a="1"/>
  <c r="S499" i="1" s="1"/>
  <c r="S498" i="1" a="1"/>
  <c r="S498" i="1" s="1"/>
  <c r="S497" i="1" a="1"/>
  <c r="S497" i="1" s="1"/>
  <c r="S496" i="1" a="1"/>
  <c r="S496" i="1" s="1"/>
  <c r="S495" i="1" a="1"/>
  <c r="S495" i="1" s="1"/>
  <c r="S494" i="1" a="1"/>
  <c r="S494" i="1" s="1"/>
  <c r="S493" i="1" a="1"/>
  <c r="S493" i="1" s="1"/>
  <c r="S492" i="1" a="1"/>
  <c r="S492" i="1" s="1"/>
  <c r="S491" i="1" a="1"/>
  <c r="S491" i="1" s="1"/>
  <c r="S490" i="1" a="1"/>
  <c r="S490" i="1" s="1"/>
  <c r="S489" i="1" a="1"/>
  <c r="S489" i="1" s="1"/>
  <c r="S488" i="1" a="1"/>
  <c r="S488" i="1" s="1"/>
  <c r="S487" i="1" a="1"/>
  <c r="S487" i="1" s="1"/>
  <c r="S486" i="1" a="1"/>
  <c r="S486" i="1" s="1"/>
  <c r="S485" i="1" a="1"/>
  <c r="S485" i="1" s="1"/>
  <c r="S484" i="1" a="1"/>
  <c r="S484" i="1" s="1"/>
  <c r="S483" i="1" a="1"/>
  <c r="S483" i="1" s="1"/>
  <c r="S482" i="1" a="1"/>
  <c r="S482" i="1" s="1"/>
  <c r="S481" i="1" a="1"/>
  <c r="S481" i="1" s="1"/>
  <c r="S480" i="1" a="1"/>
  <c r="S480" i="1" s="1"/>
  <c r="S479" i="1" a="1"/>
  <c r="S479" i="1" s="1"/>
  <c r="S478" i="1" a="1"/>
  <c r="S478" i="1" s="1"/>
  <c r="S477" i="1" a="1"/>
  <c r="S477" i="1" s="1"/>
  <c r="S476" i="1" a="1"/>
  <c r="S476" i="1" s="1"/>
  <c r="S475" i="1" a="1"/>
  <c r="S475" i="1" s="1"/>
  <c r="S474" i="1" a="1"/>
  <c r="S474" i="1" s="1"/>
  <c r="S473" i="1" a="1"/>
  <c r="S473" i="1" s="1"/>
  <c r="S472" i="1" a="1"/>
  <c r="S472" i="1" s="1"/>
  <c r="S471" i="1" a="1"/>
  <c r="S471" i="1" s="1"/>
  <c r="S470" i="1" a="1"/>
  <c r="S470" i="1" s="1"/>
  <c r="S469" i="1" a="1"/>
  <c r="S469" i="1" s="1"/>
  <c r="S468" i="1" a="1"/>
  <c r="S468" i="1" s="1"/>
  <c r="S467" i="1" a="1"/>
  <c r="S467" i="1" s="1"/>
  <c r="S466" i="1" a="1"/>
  <c r="S466" i="1" s="1"/>
  <c r="S465" i="1" a="1"/>
  <c r="S465" i="1" s="1"/>
  <c r="S464" i="1" a="1"/>
  <c r="S464" i="1" s="1"/>
  <c r="S463" i="1" a="1"/>
  <c r="S463" i="1" s="1"/>
  <c r="S462" i="1" a="1"/>
  <c r="S462" i="1" s="1"/>
  <c r="S461" i="1" a="1"/>
  <c r="S461" i="1" s="1"/>
  <c r="S460" i="1" a="1"/>
  <c r="S460" i="1" s="1"/>
  <c r="S459" i="1" a="1"/>
  <c r="S459" i="1" s="1"/>
  <c r="S458" i="1" a="1"/>
  <c r="S458" i="1" s="1"/>
  <c r="S457" i="1" a="1"/>
  <c r="S457" i="1" s="1"/>
  <c r="S456" i="1" a="1"/>
  <c r="S456" i="1" s="1"/>
  <c r="S455" i="1" a="1"/>
  <c r="S455" i="1" s="1"/>
  <c r="S454" i="1" a="1"/>
  <c r="S454" i="1" s="1"/>
  <c r="S453" i="1" a="1"/>
  <c r="S453" i="1" s="1"/>
  <c r="S452" i="1" a="1"/>
  <c r="S452" i="1" s="1"/>
  <c r="S451" i="1" a="1"/>
  <c r="S451" i="1" s="1"/>
  <c r="S450" i="1" a="1"/>
  <c r="S450" i="1" s="1"/>
  <c r="S449" i="1" a="1"/>
  <c r="S449" i="1" s="1"/>
  <c r="S448" i="1" a="1"/>
  <c r="S448" i="1" s="1"/>
  <c r="S447" i="1" a="1"/>
  <c r="S447" i="1" s="1"/>
  <c r="S446" i="1" a="1"/>
  <c r="S446" i="1" s="1"/>
  <c r="S445" i="1" a="1"/>
  <c r="S445" i="1" s="1"/>
  <c r="S444" i="1" a="1"/>
  <c r="S444" i="1" s="1"/>
  <c r="S443" i="1" a="1"/>
  <c r="S443" i="1" s="1"/>
  <c r="S442" i="1" a="1"/>
  <c r="S442" i="1" s="1"/>
  <c r="S441" i="1" a="1"/>
  <c r="S441" i="1" s="1"/>
  <c r="S440" i="1" a="1"/>
  <c r="S440" i="1" s="1"/>
  <c r="S439" i="1" a="1"/>
  <c r="S439" i="1" s="1"/>
  <c r="S438" i="1" a="1"/>
  <c r="S438" i="1" s="1"/>
  <c r="S437" i="1" a="1"/>
  <c r="S437" i="1" s="1"/>
  <c r="S436" i="1" a="1"/>
  <c r="S436" i="1" s="1"/>
  <c r="S435" i="1" a="1"/>
  <c r="S435" i="1" s="1"/>
  <c r="S434" i="1" a="1"/>
  <c r="S434" i="1" s="1"/>
  <c r="S433" i="1" a="1"/>
  <c r="S433" i="1" s="1"/>
  <c r="S432" i="1" a="1"/>
  <c r="S432" i="1" s="1"/>
  <c r="S431" i="1" a="1"/>
  <c r="S431" i="1" s="1"/>
  <c r="S430" i="1" a="1"/>
  <c r="S430" i="1" s="1"/>
  <c r="S429" i="1" a="1"/>
  <c r="S429" i="1" s="1"/>
  <c r="S428" i="1" a="1"/>
  <c r="S428" i="1" s="1"/>
  <c r="S427" i="1" a="1"/>
  <c r="S427" i="1" s="1"/>
  <c r="S426" i="1" a="1"/>
  <c r="S426" i="1" s="1"/>
  <c r="S425" i="1" a="1"/>
  <c r="S425" i="1" s="1"/>
  <c r="S424" i="1" a="1"/>
  <c r="S424" i="1" s="1"/>
  <c r="S423" i="1" a="1"/>
  <c r="S423" i="1" s="1"/>
  <c r="S422" i="1" a="1"/>
  <c r="S422" i="1" s="1"/>
  <c r="S421" i="1" a="1"/>
  <c r="S421" i="1" s="1"/>
  <c r="S420" i="1" a="1"/>
  <c r="S420" i="1" s="1"/>
  <c r="S419" i="1" a="1"/>
  <c r="S419" i="1" s="1"/>
  <c r="S418" i="1" a="1"/>
  <c r="S418" i="1" s="1"/>
  <c r="S417" i="1" a="1"/>
  <c r="S417" i="1" s="1"/>
  <c r="S416" i="1" a="1"/>
  <c r="S416" i="1" s="1"/>
  <c r="S415" i="1" a="1"/>
  <c r="S415" i="1" s="1"/>
  <c r="S414" i="1" a="1"/>
  <c r="S414" i="1" s="1"/>
  <c r="S413" i="1" a="1"/>
  <c r="S413" i="1" s="1"/>
  <c r="S412" i="1" a="1"/>
  <c r="S412" i="1" s="1"/>
  <c r="S411" i="1" a="1"/>
  <c r="S411" i="1" s="1"/>
  <c r="S410" i="1" a="1"/>
  <c r="S410" i="1" s="1"/>
  <c r="S409" i="1" a="1"/>
  <c r="S409" i="1" s="1"/>
  <c r="S408" i="1" a="1"/>
  <c r="S408" i="1" s="1"/>
  <c r="S407" i="1" a="1"/>
  <c r="S407" i="1" s="1"/>
  <c r="S406" i="1" a="1"/>
  <c r="S406" i="1" s="1"/>
  <c r="S405" i="1" a="1"/>
  <c r="S405" i="1" s="1"/>
  <c r="S404" i="1" a="1"/>
  <c r="S404" i="1" s="1"/>
  <c r="S403" i="1" a="1"/>
  <c r="S403" i="1" s="1"/>
  <c r="S402" i="1" a="1"/>
  <c r="S402" i="1" s="1"/>
  <c r="S401" i="1" a="1"/>
  <c r="S401" i="1" s="1"/>
  <c r="S400" i="1" a="1"/>
  <c r="S400" i="1" s="1"/>
  <c r="S399" i="1" a="1"/>
  <c r="S399" i="1" s="1"/>
  <c r="S398" i="1" a="1"/>
  <c r="S398" i="1" s="1"/>
  <c r="S397" i="1" a="1"/>
  <c r="S397" i="1" s="1"/>
  <c r="S396" i="1" a="1"/>
  <c r="S396" i="1" s="1"/>
  <c r="S395" i="1" a="1"/>
  <c r="S395" i="1" s="1"/>
  <c r="S394" i="1" a="1"/>
  <c r="S394" i="1" s="1"/>
  <c r="S393" i="1" a="1"/>
  <c r="S393" i="1" s="1"/>
  <c r="S392" i="1" a="1"/>
  <c r="S392" i="1" s="1"/>
  <c r="S391" i="1" a="1"/>
  <c r="S391" i="1" s="1"/>
  <c r="S390" i="1" a="1"/>
  <c r="S390" i="1" s="1"/>
  <c r="S389" i="1" a="1"/>
  <c r="S389" i="1" s="1"/>
  <c r="S388" i="1" a="1"/>
  <c r="S388" i="1" s="1"/>
  <c r="S387" i="1" a="1"/>
  <c r="S387" i="1" s="1"/>
  <c r="S386" i="1" a="1"/>
  <c r="S386" i="1" s="1"/>
  <c r="S385" i="1" a="1"/>
  <c r="S385" i="1" s="1"/>
  <c r="S384" i="1" a="1"/>
  <c r="S384" i="1" s="1"/>
  <c r="S383" i="1" a="1"/>
  <c r="S383" i="1" s="1"/>
  <c r="S382" i="1" a="1"/>
  <c r="S382" i="1" s="1"/>
  <c r="S381" i="1" a="1"/>
  <c r="S381" i="1" s="1"/>
  <c r="S380" i="1" a="1"/>
  <c r="S380" i="1" s="1"/>
  <c r="S379" i="1" a="1"/>
  <c r="S379" i="1" s="1"/>
  <c r="S378" i="1" a="1"/>
  <c r="S378" i="1" s="1"/>
  <c r="S377" i="1" a="1"/>
  <c r="S377" i="1" s="1"/>
  <c r="S376" i="1" a="1"/>
  <c r="S376" i="1" s="1"/>
  <c r="S375" i="1" a="1"/>
  <c r="S375" i="1" s="1"/>
  <c r="S374" i="1" a="1"/>
  <c r="S374" i="1" s="1"/>
  <c r="S373" i="1" a="1"/>
  <c r="S373" i="1" s="1"/>
  <c r="S372" i="1" a="1"/>
  <c r="S372" i="1" s="1"/>
  <c r="S371" i="1" a="1"/>
  <c r="S371" i="1" s="1"/>
  <c r="S370" i="1" a="1"/>
  <c r="S370" i="1" s="1"/>
  <c r="S369" i="1" a="1"/>
  <c r="S369" i="1" s="1"/>
  <c r="S368" i="1" a="1"/>
  <c r="S368" i="1" s="1"/>
  <c r="S367" i="1" a="1"/>
  <c r="S367" i="1" s="1"/>
  <c r="S366" i="1" a="1"/>
  <c r="S366" i="1" s="1"/>
  <c r="S365" i="1" a="1"/>
  <c r="S365" i="1" s="1"/>
  <c r="S364" i="1" a="1"/>
  <c r="S364" i="1" s="1"/>
  <c r="S363" i="1" a="1"/>
  <c r="S363" i="1" s="1"/>
  <c r="S362" i="1" a="1"/>
  <c r="S362" i="1" s="1"/>
  <c r="S361" i="1" a="1"/>
  <c r="S361" i="1" s="1"/>
  <c r="S360" i="1" a="1"/>
  <c r="S360" i="1" s="1"/>
  <c r="S359" i="1" a="1"/>
  <c r="S359" i="1" s="1"/>
  <c r="S358" i="1" a="1"/>
  <c r="S358" i="1" s="1"/>
  <c r="S357" i="1" a="1"/>
  <c r="S357" i="1" s="1"/>
  <c r="S356" i="1" a="1"/>
  <c r="S356" i="1" s="1"/>
  <c r="S355" i="1" a="1"/>
  <c r="S355" i="1" s="1"/>
  <c r="S354" i="1" a="1"/>
  <c r="S354" i="1" s="1"/>
  <c r="S353" i="1" a="1"/>
  <c r="S353" i="1" s="1"/>
  <c r="S352" i="1" a="1"/>
  <c r="S352" i="1" s="1"/>
  <c r="S351" i="1" a="1"/>
  <c r="S351" i="1" s="1"/>
  <c r="S350" i="1" a="1"/>
  <c r="S350" i="1" s="1"/>
  <c r="S349" i="1" a="1"/>
  <c r="S349" i="1" s="1"/>
  <c r="S348" i="1" a="1"/>
  <c r="S348" i="1" s="1"/>
  <c r="S347" i="1" a="1"/>
  <c r="S347" i="1" s="1"/>
  <c r="S346" i="1" a="1"/>
  <c r="S346" i="1" s="1"/>
  <c r="S345" i="1" a="1"/>
  <c r="S345" i="1" s="1"/>
  <c r="S344" i="1" a="1"/>
  <c r="S344" i="1" s="1"/>
  <c r="S343" i="1" a="1"/>
  <c r="S343" i="1" s="1"/>
  <c r="S342" i="1" a="1"/>
  <c r="S342" i="1" s="1"/>
  <c r="S341" i="1" a="1"/>
  <c r="S341" i="1" s="1"/>
  <c r="S340" i="1" a="1"/>
  <c r="S340" i="1" s="1"/>
  <c r="S339" i="1" a="1"/>
  <c r="S339" i="1" s="1"/>
  <c r="S338" i="1" a="1"/>
  <c r="S338" i="1" s="1"/>
  <c r="S337" i="1" a="1"/>
  <c r="S337" i="1" s="1"/>
  <c r="S336" i="1" a="1"/>
  <c r="S336" i="1" s="1"/>
  <c r="S335" i="1" a="1"/>
  <c r="S335" i="1" s="1"/>
  <c r="S334" i="1" a="1"/>
  <c r="S334" i="1" s="1"/>
  <c r="S333" i="1" a="1"/>
  <c r="S333" i="1" s="1"/>
  <c r="S332" i="1" a="1"/>
  <c r="S332" i="1" s="1"/>
  <c r="S331" i="1" a="1"/>
  <c r="S331" i="1" s="1"/>
  <c r="S330" i="1" a="1"/>
  <c r="S330" i="1" s="1"/>
  <c r="S329" i="1" a="1"/>
  <c r="S329" i="1" s="1"/>
  <c r="S328" i="1" a="1"/>
  <c r="S328" i="1" s="1"/>
  <c r="S327" i="1" a="1"/>
  <c r="S327" i="1" s="1"/>
  <c r="S326" i="1" a="1"/>
  <c r="S326" i="1" s="1"/>
  <c r="S325" i="1" a="1"/>
  <c r="S325" i="1" s="1"/>
  <c r="S324" i="1" a="1"/>
  <c r="S324" i="1" s="1"/>
  <c r="S323" i="1" a="1"/>
  <c r="S323" i="1" s="1"/>
  <c r="S322" i="1" a="1"/>
  <c r="S322" i="1" s="1"/>
  <c r="S321" i="1" a="1"/>
  <c r="S321" i="1" s="1"/>
  <c r="S320" i="1" a="1"/>
  <c r="S320" i="1" s="1"/>
  <c r="S319" i="1" a="1"/>
  <c r="S319" i="1" s="1"/>
  <c r="S318" i="1" a="1"/>
  <c r="S318" i="1" s="1"/>
  <c r="S317" i="1" a="1"/>
  <c r="S317" i="1" s="1"/>
  <c r="S316" i="1" a="1"/>
  <c r="S316" i="1" s="1"/>
  <c r="S315" i="1" a="1"/>
  <c r="S315" i="1" s="1"/>
  <c r="S314" i="1" a="1"/>
  <c r="S314" i="1" s="1"/>
  <c r="S313" i="1" a="1"/>
  <c r="S313" i="1" s="1"/>
  <c r="S312" i="1" a="1"/>
  <c r="S312" i="1" s="1"/>
  <c r="S311" i="1" a="1"/>
  <c r="S311" i="1" s="1"/>
  <c r="S310" i="1" a="1"/>
  <c r="S310" i="1" s="1"/>
  <c r="S309" i="1" a="1"/>
  <c r="S309" i="1" s="1"/>
  <c r="S308" i="1" a="1"/>
  <c r="S308" i="1" s="1"/>
  <c r="S307" i="1" a="1"/>
  <c r="S307" i="1" s="1"/>
  <c r="S306" i="1" a="1"/>
  <c r="S306" i="1" s="1"/>
  <c r="S305" i="1" a="1"/>
  <c r="S305" i="1" s="1"/>
  <c r="S304" i="1" a="1"/>
  <c r="S304" i="1" s="1"/>
  <c r="S303" i="1" a="1"/>
  <c r="S303" i="1" s="1"/>
  <c r="S302" i="1" a="1"/>
  <c r="S302" i="1" s="1"/>
  <c r="S301" i="1" a="1"/>
  <c r="S301" i="1" s="1"/>
  <c r="S300" i="1" a="1"/>
  <c r="S300" i="1" s="1"/>
  <c r="S299" i="1" a="1"/>
  <c r="S299" i="1" s="1"/>
  <c r="S298" i="1" a="1"/>
  <c r="S298" i="1" s="1"/>
  <c r="S297" i="1" a="1"/>
  <c r="S297" i="1" s="1"/>
  <c r="S296" i="1" a="1"/>
  <c r="S296" i="1" s="1"/>
  <c r="S295" i="1" a="1"/>
  <c r="S295" i="1" s="1"/>
  <c r="S294" i="1" a="1"/>
  <c r="S294" i="1" s="1"/>
  <c r="S293" i="1" a="1"/>
  <c r="S293" i="1" s="1"/>
  <c r="S292" i="1" a="1"/>
  <c r="S292" i="1" s="1"/>
  <c r="S291" i="1" a="1"/>
  <c r="S291" i="1" s="1"/>
  <c r="S290" i="1" a="1"/>
  <c r="S290" i="1" s="1"/>
  <c r="S289" i="1" a="1"/>
  <c r="S289" i="1" s="1"/>
  <c r="S288" i="1" a="1"/>
  <c r="S288" i="1" s="1"/>
  <c r="S287" i="1" a="1"/>
  <c r="S287" i="1" s="1"/>
  <c r="S286" i="1" a="1"/>
  <c r="S286" i="1" s="1"/>
  <c r="S285" i="1" a="1"/>
  <c r="S285" i="1" s="1"/>
  <c r="S284" i="1" a="1"/>
  <c r="S284" i="1" s="1"/>
  <c r="S283" i="1" a="1"/>
  <c r="S283" i="1" s="1"/>
  <c r="S282" i="1" a="1"/>
  <c r="S282" i="1" s="1"/>
  <c r="S281" i="1" a="1"/>
  <c r="S281" i="1" s="1"/>
  <c r="S280" i="1" a="1"/>
  <c r="S280" i="1" s="1"/>
  <c r="S279" i="1" a="1"/>
  <c r="S279" i="1" s="1"/>
  <c r="S278" i="1" a="1"/>
  <c r="S278" i="1" s="1"/>
  <c r="S277" i="1" a="1"/>
  <c r="S277" i="1" s="1"/>
  <c r="S276" i="1" a="1"/>
  <c r="S276" i="1" s="1"/>
  <c r="S275" i="1" a="1"/>
  <c r="S275" i="1" s="1"/>
  <c r="S274" i="1" a="1"/>
  <c r="S274" i="1" s="1"/>
  <c r="S273" i="1" a="1"/>
  <c r="S273" i="1" s="1"/>
  <c r="S272" i="1" a="1"/>
  <c r="S272" i="1" s="1"/>
  <c r="S271" i="1" a="1"/>
  <c r="S271" i="1" s="1"/>
  <c r="S270" i="1" a="1"/>
  <c r="S270" i="1" s="1"/>
  <c r="S269" i="1" a="1"/>
  <c r="S269" i="1" s="1"/>
  <c r="S268" i="1" a="1"/>
  <c r="S268" i="1" s="1"/>
  <c r="S267" i="1" a="1"/>
  <c r="S267" i="1" s="1"/>
  <c r="S266" i="1" a="1"/>
  <c r="S266" i="1" s="1"/>
  <c r="S265" i="1" a="1"/>
  <c r="S265" i="1" s="1"/>
  <c r="S264" i="1" a="1"/>
  <c r="S264" i="1" s="1"/>
  <c r="S263" i="1" a="1"/>
  <c r="S263" i="1" s="1"/>
  <c r="S262" i="1" a="1"/>
  <c r="S262" i="1" s="1"/>
  <c r="S261" i="1" a="1"/>
  <c r="S261" i="1" s="1"/>
  <c r="S260" i="1" a="1"/>
  <c r="S260" i="1" s="1"/>
  <c r="S259" i="1" a="1"/>
  <c r="S259" i="1" s="1"/>
  <c r="S258" i="1" a="1"/>
  <c r="S258" i="1" s="1"/>
  <c r="S257" i="1" a="1"/>
  <c r="S257" i="1" s="1"/>
  <c r="S256" i="1" a="1"/>
  <c r="S256" i="1" s="1"/>
  <c r="S255" i="1" a="1"/>
  <c r="S255" i="1" s="1"/>
  <c r="S254" i="1" a="1"/>
  <c r="S254" i="1" s="1"/>
  <c r="S253" i="1" a="1"/>
  <c r="S253" i="1" s="1"/>
  <c r="S252" i="1" a="1"/>
  <c r="S252" i="1" s="1"/>
  <c r="S251" i="1" a="1"/>
  <c r="S251" i="1" s="1"/>
  <c r="S250" i="1" a="1"/>
  <c r="S250" i="1" s="1"/>
  <c r="S249" i="1" a="1"/>
  <c r="S249" i="1" s="1"/>
  <c r="S248" i="1" a="1"/>
  <c r="S248" i="1" s="1"/>
  <c r="S247" i="1" a="1"/>
  <c r="S247" i="1" s="1"/>
  <c r="S246" i="1" a="1"/>
  <c r="S246" i="1" s="1"/>
  <c r="S245" i="1" a="1"/>
  <c r="S245" i="1" s="1"/>
  <c r="S244" i="1" a="1"/>
  <c r="S244" i="1" s="1"/>
  <c r="S243" i="1" a="1"/>
  <c r="S243" i="1" s="1"/>
  <c r="S242" i="1" a="1"/>
  <c r="S242" i="1" s="1"/>
  <c r="S241" i="1" a="1"/>
  <c r="S241" i="1" s="1"/>
  <c r="S240" i="1" a="1"/>
  <c r="S240" i="1" s="1"/>
  <c r="S239" i="1" a="1"/>
  <c r="S239" i="1" s="1"/>
  <c r="S238" i="1" a="1"/>
  <c r="S238" i="1" s="1"/>
  <c r="S237" i="1" a="1"/>
  <c r="S237" i="1" s="1"/>
  <c r="S236" i="1" a="1"/>
  <c r="S236" i="1" s="1"/>
  <c r="S235" i="1" a="1"/>
  <c r="S235" i="1" s="1"/>
  <c r="S234" i="1" a="1"/>
  <c r="S234" i="1" s="1"/>
  <c r="S233" i="1" a="1"/>
  <c r="S233" i="1" s="1"/>
  <c r="S232" i="1" a="1"/>
  <c r="S232" i="1" s="1"/>
  <c r="S231" i="1" a="1"/>
  <c r="S231" i="1" s="1"/>
  <c r="S230" i="1" a="1"/>
  <c r="S230" i="1" s="1"/>
  <c r="S229" i="1" a="1"/>
  <c r="S229" i="1" s="1"/>
  <c r="S228" i="1" a="1"/>
  <c r="S228" i="1" s="1"/>
  <c r="S227" i="1" a="1"/>
  <c r="S227" i="1" s="1"/>
  <c r="S226" i="1" a="1"/>
  <c r="S226" i="1" s="1"/>
  <c r="S225" i="1" a="1"/>
  <c r="S225" i="1" s="1"/>
  <c r="S224" i="1" a="1"/>
  <c r="S224" i="1" s="1"/>
  <c r="S223" i="1" a="1"/>
  <c r="S223" i="1" s="1"/>
  <c r="S222" i="1" a="1"/>
  <c r="S222" i="1" s="1"/>
  <c r="S221" i="1" a="1"/>
  <c r="S221" i="1" s="1"/>
  <c r="S220" i="1" a="1"/>
  <c r="S220" i="1" s="1"/>
  <c r="S219" i="1" a="1"/>
  <c r="S219" i="1" s="1"/>
  <c r="S218" i="1" a="1"/>
  <c r="S218" i="1" s="1"/>
  <c r="S217" i="1" a="1"/>
  <c r="S217" i="1" s="1"/>
  <c r="S216" i="1" a="1"/>
  <c r="S216" i="1" s="1"/>
  <c r="S215" i="1" a="1"/>
  <c r="S215" i="1" s="1"/>
  <c r="S214" i="1" a="1"/>
  <c r="S214" i="1" s="1"/>
  <c r="S213" i="1" a="1"/>
  <c r="S213" i="1" s="1"/>
  <c r="S212" i="1" a="1"/>
  <c r="S212" i="1" s="1"/>
  <c r="S211" i="1" a="1"/>
  <c r="S211" i="1" s="1"/>
  <c r="S210" i="1" a="1"/>
  <c r="S210" i="1" s="1"/>
  <c r="S209" i="1" a="1"/>
  <c r="S209" i="1" s="1"/>
  <c r="S208" i="1" a="1"/>
  <c r="S208" i="1" s="1"/>
  <c r="S207" i="1" a="1"/>
  <c r="S207" i="1" s="1"/>
  <c r="S206" i="1" a="1"/>
  <c r="S206" i="1" s="1"/>
  <c r="S205" i="1" a="1"/>
  <c r="S205" i="1" s="1"/>
  <c r="S204" i="1" a="1"/>
  <c r="S204" i="1" s="1"/>
  <c r="S203" i="1" a="1"/>
  <c r="S203" i="1" s="1"/>
  <c r="S202" i="1" a="1"/>
  <c r="S202" i="1" s="1"/>
  <c r="S201" i="1" a="1"/>
  <c r="S201" i="1" s="1"/>
  <c r="S200" i="1" a="1"/>
  <c r="S200" i="1" s="1"/>
  <c r="S199" i="1" a="1"/>
  <c r="S199" i="1" s="1"/>
  <c r="S198" i="1" a="1"/>
  <c r="S198" i="1" s="1"/>
  <c r="S197" i="1" a="1"/>
  <c r="S197" i="1" s="1"/>
  <c r="S196" i="1" a="1"/>
  <c r="S196" i="1" s="1"/>
  <c r="S195" i="1" a="1"/>
  <c r="S195" i="1" s="1"/>
  <c r="S194" i="1" a="1"/>
  <c r="S194" i="1" s="1"/>
  <c r="S193" i="1" a="1"/>
  <c r="S193" i="1" s="1"/>
  <c r="S192" i="1" a="1"/>
  <c r="S192" i="1" s="1"/>
  <c r="S191" i="1" a="1"/>
  <c r="S191" i="1" s="1"/>
  <c r="S190" i="1" a="1"/>
  <c r="S190" i="1" s="1"/>
  <c r="S189" i="1" a="1"/>
  <c r="S189" i="1" s="1"/>
  <c r="S188" i="1" a="1"/>
  <c r="S188" i="1" s="1"/>
  <c r="S187" i="1" a="1"/>
  <c r="S187" i="1" s="1"/>
  <c r="S186" i="1" a="1"/>
  <c r="S186" i="1" s="1"/>
  <c r="S185" i="1" a="1"/>
  <c r="S185" i="1" s="1"/>
  <c r="S184" i="1" a="1"/>
  <c r="S184" i="1" s="1"/>
  <c r="S183" i="1" a="1"/>
  <c r="S183" i="1" s="1"/>
  <c r="S182" i="1" a="1"/>
  <c r="S182" i="1" s="1"/>
  <c r="S181" i="1" a="1"/>
  <c r="S181" i="1" s="1"/>
  <c r="S180" i="1" a="1"/>
  <c r="S180" i="1" s="1"/>
  <c r="S179" i="1" a="1"/>
  <c r="S179" i="1" s="1"/>
  <c r="S178" i="1" a="1"/>
  <c r="S178" i="1" s="1"/>
  <c r="S177" i="1" a="1"/>
  <c r="S177" i="1" s="1"/>
  <c r="S176" i="1" a="1"/>
  <c r="S176" i="1" s="1"/>
  <c r="S175" i="1" a="1"/>
  <c r="S175" i="1" s="1"/>
  <c r="S174" i="1" a="1"/>
  <c r="S174" i="1" s="1"/>
  <c r="S173" i="1" a="1"/>
  <c r="S173" i="1" s="1"/>
  <c r="S172" i="1" a="1"/>
  <c r="S172" i="1" s="1"/>
  <c r="S171" i="1" a="1"/>
  <c r="S171" i="1" s="1"/>
  <c r="S170" i="1" a="1"/>
  <c r="S170" i="1" s="1"/>
  <c r="S169" i="1" a="1"/>
  <c r="S169" i="1" s="1"/>
  <c r="S168" i="1" a="1"/>
  <c r="S168" i="1" s="1"/>
  <c r="S167" i="1" a="1"/>
  <c r="S167" i="1" s="1"/>
  <c r="S166" i="1" a="1"/>
  <c r="S166" i="1" s="1"/>
  <c r="S165" i="1" a="1"/>
  <c r="S165" i="1" s="1"/>
  <c r="S164" i="1" a="1"/>
  <c r="S164" i="1" s="1"/>
  <c r="S163" i="1" a="1"/>
  <c r="S163" i="1" s="1"/>
  <c r="S162" i="1" a="1"/>
  <c r="S162" i="1" s="1"/>
  <c r="S161" i="1" a="1"/>
  <c r="S161" i="1" s="1"/>
  <c r="S160" i="1" a="1"/>
  <c r="S160" i="1" s="1"/>
  <c r="S159" i="1" a="1"/>
  <c r="S159" i="1" s="1"/>
  <c r="S158" i="1" a="1"/>
  <c r="S158" i="1" s="1"/>
  <c r="S157" i="1" a="1"/>
  <c r="S157" i="1" s="1"/>
  <c r="S156" i="1" a="1"/>
  <c r="S156" i="1" s="1"/>
  <c r="S155" i="1" a="1"/>
  <c r="S155" i="1" s="1"/>
  <c r="S154" i="1" a="1"/>
  <c r="S154" i="1" s="1"/>
  <c r="S153" i="1" a="1"/>
  <c r="S153" i="1" s="1"/>
  <c r="S152" i="1" a="1"/>
  <c r="S152" i="1" s="1"/>
  <c r="S151" i="1" a="1"/>
  <c r="S151" i="1" s="1"/>
  <c r="S150" i="1" a="1"/>
  <c r="S150" i="1" s="1"/>
  <c r="S149" i="1" a="1"/>
  <c r="S149" i="1" s="1"/>
  <c r="S148" i="1" a="1"/>
  <c r="S148" i="1" s="1"/>
  <c r="S147" i="1" a="1"/>
  <c r="S147" i="1" s="1"/>
  <c r="S146" i="1" a="1"/>
  <c r="S146" i="1" s="1"/>
  <c r="S145" i="1" a="1"/>
  <c r="S145" i="1" s="1"/>
  <c r="S144" i="1" a="1"/>
  <c r="S144" i="1" s="1"/>
  <c r="S143" i="1" a="1"/>
  <c r="S143" i="1" s="1"/>
  <c r="S142" i="1" a="1"/>
  <c r="S142" i="1" s="1"/>
  <c r="S141" i="1" a="1"/>
  <c r="S141" i="1" s="1"/>
  <c r="S140" i="1" a="1"/>
  <c r="S140" i="1" s="1"/>
  <c r="S139" i="1" a="1"/>
  <c r="S139" i="1" s="1"/>
  <c r="S138" i="1" a="1"/>
  <c r="S138" i="1" s="1"/>
  <c r="S137" i="1" a="1"/>
  <c r="S137" i="1" s="1"/>
  <c r="S136" i="1" a="1"/>
  <c r="S136" i="1" s="1"/>
  <c r="S135" i="1" a="1"/>
  <c r="S135" i="1" s="1"/>
  <c r="S134" i="1" a="1"/>
  <c r="S134" i="1" s="1"/>
  <c r="S133" i="1" a="1"/>
  <c r="S133" i="1" s="1"/>
  <c r="S132" i="1" a="1"/>
  <c r="S132" i="1" s="1"/>
  <c r="S131" i="1" a="1"/>
  <c r="S131" i="1" s="1"/>
  <c r="S130" i="1" a="1"/>
  <c r="S130" i="1" s="1"/>
  <c r="S129" i="1" a="1"/>
  <c r="S129" i="1" s="1"/>
  <c r="S128" i="1" a="1"/>
  <c r="S128" i="1" s="1"/>
  <c r="S127" i="1" a="1"/>
  <c r="S127" i="1" s="1"/>
  <c r="S126" i="1" a="1"/>
  <c r="S126" i="1" s="1"/>
  <c r="S125" i="1" a="1"/>
  <c r="S125" i="1" s="1"/>
  <c r="S124" i="1" a="1"/>
  <c r="S124" i="1" s="1"/>
  <c r="S123" i="1" a="1"/>
  <c r="S123" i="1" s="1"/>
  <c r="S122" i="1" a="1"/>
  <c r="S122" i="1" s="1"/>
  <c r="S121" i="1" a="1"/>
  <c r="S121" i="1" s="1"/>
  <c r="S120" i="1" a="1"/>
  <c r="S120" i="1" s="1"/>
  <c r="S119" i="1" a="1"/>
  <c r="S119" i="1" s="1"/>
  <c r="S118" i="1" a="1"/>
  <c r="S118" i="1" s="1"/>
  <c r="S117" i="1" a="1"/>
  <c r="S117" i="1" s="1"/>
  <c r="S116" i="1" a="1"/>
  <c r="S116" i="1" s="1"/>
  <c r="S115" i="1" a="1"/>
  <c r="S115" i="1" s="1"/>
  <c r="S114" i="1" a="1"/>
  <c r="S114" i="1" s="1"/>
  <c r="S113" i="1" a="1"/>
  <c r="S113" i="1" s="1"/>
  <c r="S112" i="1" a="1"/>
  <c r="S112" i="1" s="1"/>
  <c r="S111" i="1" a="1"/>
  <c r="S111" i="1" s="1"/>
  <c r="S110" i="1" a="1"/>
  <c r="S110" i="1" s="1"/>
  <c r="S109" i="1" a="1"/>
  <c r="S109" i="1" s="1"/>
  <c r="S108" i="1" a="1"/>
  <c r="S108" i="1" s="1"/>
  <c r="S107" i="1" a="1"/>
  <c r="S107" i="1" s="1"/>
  <c r="S106" i="1" a="1"/>
  <c r="S106" i="1" s="1"/>
  <c r="S105" i="1" a="1"/>
  <c r="S105" i="1" s="1"/>
  <c r="S104" i="1" a="1"/>
  <c r="S104" i="1" s="1"/>
  <c r="S103" i="1" a="1"/>
  <c r="S103" i="1" s="1"/>
  <c r="S102" i="1" a="1"/>
  <c r="S102" i="1" s="1"/>
  <c r="S101" i="1" a="1"/>
  <c r="S101" i="1" s="1"/>
  <c r="S100" i="1" a="1"/>
  <c r="S100" i="1" s="1"/>
  <c r="S99" i="1" a="1"/>
  <c r="S99" i="1" s="1"/>
  <c r="S98" i="1" a="1"/>
  <c r="S98" i="1" s="1"/>
  <c r="S97" i="1" a="1"/>
  <c r="S97" i="1" s="1"/>
  <c r="S96" i="1" a="1"/>
  <c r="S96" i="1" s="1"/>
  <c r="S95" i="1" a="1"/>
  <c r="S95" i="1" s="1"/>
  <c r="S94" i="1" a="1"/>
  <c r="S94" i="1" s="1"/>
  <c r="S93" i="1" a="1"/>
  <c r="S93" i="1" s="1"/>
  <c r="S92" i="1" a="1"/>
  <c r="S92" i="1" s="1"/>
  <c r="S91" i="1" a="1"/>
  <c r="S91" i="1" s="1"/>
  <c r="S90" i="1" a="1"/>
  <c r="S90" i="1" s="1"/>
  <c r="S89" i="1" a="1"/>
  <c r="S89" i="1" s="1"/>
  <c r="S88" i="1" a="1"/>
  <c r="S88" i="1" s="1"/>
  <c r="S87" i="1" a="1"/>
  <c r="S87" i="1" s="1"/>
  <c r="S86" i="1" a="1"/>
  <c r="S86" i="1" s="1"/>
  <c r="S85" i="1" a="1"/>
  <c r="S85" i="1" s="1"/>
  <c r="S84" i="1" a="1"/>
  <c r="S84" i="1" s="1"/>
  <c r="S83" i="1" a="1"/>
  <c r="S83" i="1" s="1"/>
  <c r="S82" i="1" a="1"/>
  <c r="S82" i="1" s="1"/>
  <c r="S81" i="1" a="1"/>
  <c r="S81" i="1" s="1"/>
  <c r="S80" i="1" a="1"/>
  <c r="S80" i="1" s="1"/>
  <c r="S79" i="1" a="1"/>
  <c r="S79" i="1" s="1"/>
  <c r="S78" i="1" a="1"/>
  <c r="S78" i="1" s="1"/>
  <c r="S77" i="1" a="1"/>
  <c r="S77" i="1" s="1"/>
  <c r="S76" i="1" a="1"/>
  <c r="S76" i="1" s="1"/>
  <c r="S75" i="1" a="1"/>
  <c r="S75" i="1" s="1"/>
  <c r="S74" i="1" a="1"/>
  <c r="S74" i="1" s="1"/>
  <c r="S73" i="1" a="1"/>
  <c r="S73" i="1" s="1"/>
  <c r="S72" i="1" a="1"/>
  <c r="S72" i="1" s="1"/>
  <c r="S71" i="1" a="1"/>
  <c r="S71" i="1" s="1"/>
  <c r="S70" i="1" a="1"/>
  <c r="S70" i="1" s="1"/>
  <c r="S69" i="1" a="1"/>
  <c r="S69" i="1" s="1"/>
  <c r="S68" i="1" a="1"/>
  <c r="S68" i="1" s="1"/>
  <c r="S67" i="1" a="1"/>
  <c r="S67" i="1" s="1"/>
  <c r="S66" i="1" a="1"/>
  <c r="S66" i="1" s="1"/>
  <c r="S65" i="1" a="1"/>
  <c r="S65" i="1" s="1"/>
  <c r="S64" i="1" a="1"/>
  <c r="S64" i="1" s="1"/>
  <c r="S63" i="1" a="1"/>
  <c r="S63" i="1" s="1"/>
  <c r="S62" i="1" a="1"/>
  <c r="S62" i="1" s="1"/>
  <c r="S61" i="1" a="1"/>
  <c r="S61" i="1" s="1"/>
  <c r="S60" i="1" a="1"/>
  <c r="S60" i="1" s="1"/>
  <c r="S59" i="1" a="1"/>
  <c r="S59" i="1" s="1"/>
  <c r="S58" i="1" a="1"/>
  <c r="S58" i="1" s="1"/>
  <c r="S57" i="1" a="1"/>
  <c r="S57" i="1" s="1"/>
  <c r="S56" i="1" a="1"/>
  <c r="S56" i="1" s="1"/>
  <c r="S55" i="1" a="1"/>
  <c r="S55" i="1" s="1"/>
  <c r="S54" i="1" a="1"/>
  <c r="S54" i="1" s="1"/>
  <c r="S53" i="1" a="1"/>
  <c r="S53" i="1" s="1"/>
  <c r="S52" i="1" a="1"/>
  <c r="S52" i="1" s="1"/>
  <c r="S51" i="1" a="1"/>
  <c r="S51" i="1" s="1"/>
  <c r="S50" i="1" a="1"/>
  <c r="S50" i="1" s="1"/>
  <c r="S49" i="1" a="1"/>
  <c r="S49" i="1" s="1"/>
  <c r="S48" i="1" a="1"/>
  <c r="S48" i="1" s="1"/>
  <c r="S47" i="1" a="1"/>
  <c r="S47" i="1" s="1"/>
  <c r="S46" i="1" a="1"/>
  <c r="S46" i="1" s="1"/>
  <c r="S45" i="1" a="1"/>
  <c r="S45" i="1" s="1"/>
  <c r="S44" i="1" a="1"/>
  <c r="S44" i="1" s="1"/>
  <c r="S43" i="1" a="1"/>
  <c r="S43" i="1" s="1"/>
  <c r="S42" i="1" a="1"/>
  <c r="S42" i="1" s="1"/>
  <c r="S41" i="1" a="1"/>
  <c r="S41" i="1" s="1"/>
  <c r="S40" i="1" a="1"/>
  <c r="S40" i="1" s="1"/>
  <c r="S39" i="1" a="1"/>
  <c r="S39" i="1" s="1"/>
  <c r="S38" i="1" a="1"/>
  <c r="S38" i="1" s="1"/>
  <c r="S37" i="1" a="1"/>
  <c r="S37" i="1" s="1"/>
  <c r="S36" i="1" a="1"/>
  <c r="S36" i="1" s="1"/>
  <c r="S35" i="1" a="1"/>
  <c r="S35" i="1" s="1"/>
  <c r="S34" i="1" a="1"/>
  <c r="S34" i="1" s="1"/>
  <c r="S33" i="1" a="1"/>
  <c r="S33" i="1" s="1"/>
  <c r="S32" i="1" a="1"/>
  <c r="S32" i="1" s="1"/>
  <c r="S31" i="1" a="1"/>
  <c r="S31" i="1" s="1"/>
  <c r="S30" i="1" a="1"/>
  <c r="S30" i="1" s="1"/>
  <c r="S29" i="1" a="1"/>
  <c r="S29" i="1" s="1"/>
  <c r="S28" i="1" a="1"/>
  <c r="S28" i="1" s="1"/>
  <c r="S27" i="1" a="1"/>
  <c r="S27" i="1" s="1"/>
  <c r="S26" i="1" a="1"/>
  <c r="S26" i="1" s="1"/>
  <c r="S25" i="1" a="1"/>
  <c r="S25" i="1" s="1"/>
  <c r="S24" i="1" a="1"/>
  <c r="S24" i="1" s="1"/>
  <c r="S23" i="1" a="1"/>
  <c r="S23" i="1" s="1"/>
  <c r="S22" i="1" a="1"/>
  <c r="S22" i="1" s="1"/>
  <c r="S21" i="1" a="1"/>
  <c r="S21" i="1" s="1"/>
  <c r="S20" i="1" a="1"/>
  <c r="S20" i="1" s="1"/>
  <c r="S19" i="1" a="1"/>
  <c r="S19" i="1" s="1"/>
  <c r="S18" i="1" a="1"/>
  <c r="S18" i="1" s="1"/>
  <c r="S17" i="1" a="1"/>
  <c r="S17" i="1" s="1"/>
  <c r="S16" i="1" a="1"/>
  <c r="S16" i="1" s="1"/>
  <c r="S15" i="1" a="1"/>
  <c r="S15" i="1" s="1"/>
  <c r="S14" i="1" a="1"/>
  <c r="S14" i="1" s="1"/>
  <c r="S13" i="1" a="1"/>
  <c r="S13" i="1" s="1"/>
  <c r="S12" i="1" a="1"/>
  <c r="S12" i="1" s="1"/>
  <c r="S11" i="1" a="1"/>
  <c r="S11" i="1" s="1"/>
  <c r="S10" i="1" a="1"/>
  <c r="S10" i="1" s="1"/>
  <c r="S9" i="1" a="1"/>
  <c r="S9" i="1" s="1"/>
  <c r="S8" i="1" a="1"/>
  <c r="S8" i="1" s="1"/>
  <c r="S7" i="1" a="1"/>
  <c r="S7" i="1" s="1"/>
  <c r="S6" i="1" a="1"/>
  <c r="S6" i="1" s="1"/>
  <c r="S5" i="1" a="1"/>
  <c r="S5" i="1" s="1"/>
  <c r="S4" i="1" a="1"/>
  <c r="S4" i="1" s="1"/>
  <c r="S3" i="1" a="1"/>
  <c r="S3" i="1" s="1"/>
  <c r="S2" i="1" a="1"/>
  <c r="S2" i="1" s="1"/>
  <c r="G14" i="9" l="1"/>
  <c r="J6" i="9"/>
  <c r="J9" i="9"/>
  <c r="G10" i="9"/>
  <c r="H10" i="9" s="1"/>
  <c r="I10" i="9"/>
  <c r="G8" i="9"/>
  <c r="I8" i="9" s="1"/>
  <c r="J10" i="9"/>
  <c r="I6" i="9"/>
  <c r="G9" i="9"/>
  <c r="I9" i="9" s="1"/>
  <c r="J14" i="9"/>
  <c r="I14" i="9"/>
  <c r="H12" i="9"/>
  <c r="G3" i="9"/>
  <c r="H3" i="9" s="1"/>
  <c r="G11" i="9"/>
  <c r="I11" i="9" s="1"/>
  <c r="H9" i="9"/>
  <c r="G4" i="9"/>
  <c r="H4" i="9" s="1"/>
  <c r="G12" i="9"/>
  <c r="I12" i="9" s="1"/>
  <c r="H14" i="9"/>
  <c r="H6" i="9"/>
  <c r="G5" i="9"/>
  <c r="H5" i="9" s="1"/>
  <c r="G13" i="9"/>
  <c r="H13" i="9" s="1"/>
  <c r="G7" i="9"/>
  <c r="J7" i="9" s="1"/>
  <c r="I3" i="9" l="1"/>
  <c r="J13" i="9"/>
  <c r="H11" i="9"/>
  <c r="I13" i="9"/>
  <c r="I7" i="9"/>
  <c r="J3" i="9"/>
  <c r="J11" i="9"/>
  <c r="J4" i="9"/>
  <c r="J8" i="9"/>
  <c r="H8" i="9"/>
  <c r="I5" i="9"/>
  <c r="I4" i="9"/>
  <c r="J12" i="9"/>
  <c r="H7" i="9"/>
  <c r="J5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<sst xmlns="http://schemas.openxmlformats.org/spreadsheetml/2006/main" count="13094" uniqueCount="2126">
  <si>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</si>
  <si>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</si>
  <si>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</si>
  <si>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</si>
  <si>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</si>
  <si>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</si>
  <si>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</si>
  <si>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</si>
  <si>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</si>
  <si>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</si>
  <si>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</si>
  <si>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</si>
  <si>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</si>
  <si>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</si>
  <si>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</si>
  <si>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</si>
  <si>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</si>
  <si>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</si>
  <si>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</si>
  <si>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</si>
  <si>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</si>
  <si>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</si>
  <si>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</si>
  <si>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</si>
  <si>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</si>
  <si>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</si>
  <si>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</si>
  <si>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</si>
  <si>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</si>
  <si>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</si>
  <si>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</si>
  <si>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</si>
  <si>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</si>
  <si>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</si>
  <si>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</si>
  <si>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</si>
  <si>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</si>
  <si>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</si>
  <si>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</si>
  <si>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</si>
  <si>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</si>
  <si>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</si>
  <si>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</si>
  <si>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</si>
  <si>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</si>
  <si>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</si>
  <si>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</si>
  <si>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</si>
  <si>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</si>
  <si>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</si>
  <si>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</si>
  <si>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</si>
  <si>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</si>
  <si>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</si>
  <si>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</si>
  <si>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</si>
  <si>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</si>
  <si>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</si>
  <si>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</si>
  <si>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</si>
  <si>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</si>
  <si>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</si>
  <si>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</si>
  <si>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</si>
  <si>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</si>
  <si>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</si>
  <si>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</si>
  <si>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</si>
  <si>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</si>
  <si>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</si>
  <si>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</si>
  <si>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</si>
  <si>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</si>
  <si>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</si>
  <si>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</si>
  <si>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</si>
  <si>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</si>
  <si>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</si>
  <si>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</si>
  <si>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</si>
  <si>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</si>
  <si>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</si>
  <si>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</si>
  <si>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</si>
  <si>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</si>
  <si>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</si>
  <si>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</si>
  <si>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</si>
  <si>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</si>
  <si>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</si>
  <si>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</si>
  <si>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</si>
  <si>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</si>
  <si>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</si>
  <si>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</si>
  <si>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</si>
  <si>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</si>
  <si>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</si>
  <si>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</si>
  <si>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</si>
  <si>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</si>
  <si>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</si>
  <si>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</si>
  <si>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</si>
  <si>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</si>
  <si>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</si>
  <si>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</si>
  <si>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</si>
  <si>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</si>
  <si>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</si>
  <si>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</si>
  <si>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</si>
  <si>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</si>
  <si>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</si>
  <si>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</si>
  <si>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</si>
  <si>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</si>
  <si>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</si>
  <si>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</si>
  <si>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</si>
  <si>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</si>
  <si>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</si>
  <si>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</si>
  <si>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</si>
  <si>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</si>
  <si>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</si>
  <si>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</si>
  <si>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</si>
  <si>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</si>
  <si>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</si>
  <si>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</si>
  <si>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</si>
  <si>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</si>
  <si>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</si>
  <si>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</si>
  <si>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</si>
  <si>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</si>
  <si>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</si>
  <si>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</si>
  <si>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</si>
  <si>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</si>
  <si>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</si>
  <si>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</si>
  <si>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</si>
  <si>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</si>
  <si>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</si>
  <si>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</si>
  <si>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</si>
  <si>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</si>
  <si>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</si>
  <si>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</si>
  <si>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</si>
  <si>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</si>
  <si>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</si>
  <si>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</si>
  <si>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</si>
  <si>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</si>
  <si>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</si>
  <si>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</si>
  <si>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</si>
  <si>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</si>
  <si>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</si>
  <si>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</si>
  <si>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</si>
  <si>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</si>
  <si>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</si>
  <si>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</si>
  <si>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</si>
  <si>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</si>
  <si>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</si>
  <si>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</si>
  <si>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</si>
  <si>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</si>
  <si>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</si>
  <si>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</si>
  <si>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</si>
  <si>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</si>
  <si>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</si>
  <si>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</si>
  <si>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</si>
  <si>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</si>
  <si>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</si>
  <si>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</si>
  <si>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</si>
  <si>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</si>
  <si>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</si>
  <si>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</si>
  <si>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</si>
  <si>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</si>
  <si>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</si>
  <si>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</si>
  <si>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</si>
  <si>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</si>
  <si>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</si>
  <si>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</si>
  <si>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</si>
  <si>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</si>
  <si>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</si>
  <si>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</si>
  <si>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</si>
  <si>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</si>
  <si>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</si>
  <si>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</si>
  <si>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</si>
  <si>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</si>
  <si>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</si>
  <si>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</si>
  <si>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</si>
  <si>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</si>
  <si>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</si>
  <si>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</si>
  <si>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</si>
  <si>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</si>
  <si>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</si>
  <si>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</si>
  <si>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</si>
  <si>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</si>
  <si>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</si>
  <si>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</si>
  <si>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</si>
  <si>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</si>
  <si>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</si>
  <si>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</si>
  <si>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</si>
  <si>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</si>
  <si>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</si>
  <si>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</si>
  <si>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</si>
  <si>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</si>
  <si>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</si>
  <si>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</si>
  <si>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</si>
  <si>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</si>
  <si>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</si>
  <si>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</si>
  <si>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</si>
  <si>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</si>
  <si>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</si>
  <si>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</si>
  <si>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</si>
  <si>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</si>
  <si>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</si>
  <si>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</si>
  <si>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</si>
  <si>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</si>
  <si>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</si>
  <si>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</si>
  <si>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</si>
  <si>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</si>
  <si>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</si>
  <si>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</si>
  <si>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</si>
  <si>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</si>
  <si>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</si>
  <si>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</si>
  <si>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</si>
  <si>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</si>
  <si>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</si>
  <si>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</si>
  <si>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</si>
  <si>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</si>
  <si>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</si>
  <si>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</si>
  <si>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</si>
  <si>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</si>
  <si>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</si>
  <si>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</si>
  <si>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</si>
  <si>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</si>
  <si>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</si>
  <si>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</si>
  <si>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</si>
  <si>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</si>
  <si>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</si>
  <si>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</si>
  <si>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</si>
  <si>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</si>
  <si>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</si>
  <si>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</si>
  <si>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</si>
  <si>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</si>
  <si>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</si>
  <si>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</si>
  <si>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</si>
  <si>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</si>
  <si>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</si>
  <si>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</si>
  <si>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</si>
  <si>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</si>
  <si>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</si>
  <si>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</si>
  <si>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</si>
  <si>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</si>
  <si>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</si>
  <si>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</si>
  <si>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</si>
  <si>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</si>
  <si>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</si>
  <si>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</si>
  <si>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</si>
  <si>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</si>
  <si>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</si>
  <si>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</si>
  <si>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</si>
  <si>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</si>
  <si>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</si>
  <si>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</si>
  <si>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</si>
  <si>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</si>
  <si>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</si>
  <si>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</si>
  <si>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</si>
  <si>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</si>
  <si>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</si>
  <si>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</si>
  <si>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</si>
  <si>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</si>
  <si>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</si>
  <si>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</si>
  <si>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</si>
  <si>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</si>
  <si>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</si>
  <si>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</si>
  <si>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</si>
  <si>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</si>
  <si>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</si>
  <si>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</si>
  <si>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</si>
  <si>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</si>
  <si>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</si>
  <si>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</si>
  <si>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</si>
  <si>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</si>
  <si>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</si>
  <si>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</si>
  <si>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</si>
  <si>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</si>
  <si>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</si>
  <si>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</si>
  <si>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</si>
  <si>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</si>
  <si>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</si>
  <si>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</si>
  <si>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</si>
  <si>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</si>
  <si>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</si>
  <si>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</si>
  <si>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</si>
  <si>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</si>
  <si>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</si>
  <si>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</si>
  <si>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</si>
  <si>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</si>
  <si>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</si>
  <si>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</si>
  <si>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</si>
  <si>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</si>
  <si>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</si>
  <si>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</si>
  <si>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</si>
  <si>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</si>
  <si>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</si>
  <si>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</si>
  <si>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</si>
  <si>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</si>
  <si>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</si>
  <si>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</si>
  <si>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</si>
  <si>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</si>
  <si>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</si>
  <si>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</si>
  <si>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</si>
  <si>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</si>
  <si>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</si>
  <si>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</si>
  <si>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</si>
  <si>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</si>
  <si>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</si>
  <si>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</si>
  <si>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</si>
  <si>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</si>
  <si>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</si>
  <si>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</si>
  <si>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</si>
  <si>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</si>
  <si>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</si>
  <si>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</si>
  <si>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</si>
  <si>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</si>
  <si>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</si>
  <si>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</si>
  <si>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</si>
  <si>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</si>
  <si>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</si>
  <si>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</si>
  <si>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</si>
  <si>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</si>
  <si>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</si>
  <si>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</si>
  <si>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</si>
  <si>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</si>
  <si>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</si>
  <si>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</si>
  <si>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</si>
  <si>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</si>
  <si>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</si>
  <si>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</si>
  <si>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</si>
  <si>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</si>
  <si>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</si>
  <si>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</si>
  <si>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</si>
  <si>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</si>
  <si>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</si>
  <si>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</si>
  <si>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</si>
  <si>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</si>
  <si>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</si>
  <si>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</si>
  <si>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</si>
  <si>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</si>
  <si>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</si>
  <si>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</si>
  <si>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</si>
  <si>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</si>
  <si>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</si>
  <si>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</si>
  <si>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</si>
  <si>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</si>
  <si>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</si>
  <si>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</si>
  <si>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</si>
  <si>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</si>
  <si>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</si>
  <si>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</si>
  <si>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</si>
  <si>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</si>
  <si>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</si>
  <si>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</si>
  <si>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</si>
  <si>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</si>
  <si>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</si>
  <si>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</si>
  <si>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</si>
  <si>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</si>
  <si>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</si>
  <si>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</si>
  <si>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</si>
  <si>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</si>
  <si>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</si>
  <si>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</si>
  <si>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</si>
  <si>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</si>
  <si>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</si>
  <si>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</si>
  <si>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</si>
  <si>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</si>
  <si>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</si>
  <si>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</si>
  <si>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</si>
  <si>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</si>
  <si>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</si>
  <si>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</si>
  <si>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</si>
  <si>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</si>
  <si>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</si>
  <si>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</si>
  <si>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</si>
  <si>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</si>
  <si>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</si>
  <si>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</si>
  <si>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</si>
  <si>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</si>
  <si>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</si>
  <si>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</si>
  <si>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</si>
  <si>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</si>
  <si>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</si>
  <si>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</si>
  <si>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</si>
  <si>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</si>
  <si>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</si>
  <si>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</si>
  <si>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</si>
  <si>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</si>
  <si>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</si>
  <si>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</si>
  <si>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</si>
  <si>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</si>
  <si>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</si>
  <si>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</si>
  <si>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</si>
  <si>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</si>
  <si>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</si>
  <si>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</si>
  <si>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</si>
  <si>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</si>
  <si>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</si>
  <si>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</si>
  <si>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</si>
  <si>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</si>
  <si>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</si>
  <si>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</si>
  <si>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</si>
  <si>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</si>
  <si>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</si>
  <si>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</si>
  <si>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</si>
  <si>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</si>
  <si>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</si>
  <si>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</si>
  <si>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</si>
  <si>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</si>
  <si>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</si>
  <si>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</si>
  <si>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</si>
  <si>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</si>
  <si>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</si>
  <si>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</si>
  <si>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</si>
  <si>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</si>
  <si>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</si>
  <si>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</si>
  <si>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</si>
  <si>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</si>
  <si>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</si>
  <si>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</si>
  <si>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</si>
  <si>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</si>
  <si>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</si>
  <si>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</si>
  <si>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</si>
  <si>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</si>
  <si>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</si>
  <si>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</si>
  <si>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</si>
  <si>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</si>
  <si>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</si>
  <si>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</si>
  <si>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</si>
  <si>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</si>
  <si>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</si>
  <si>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</si>
  <si>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</si>
  <si>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</si>
  <si>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</si>
  <si>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</si>
  <si>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</si>
  <si>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</si>
  <si>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</si>
  <si>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</si>
  <si>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</si>
  <si>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</si>
  <si>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</si>
  <si>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</si>
  <si>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</si>
  <si>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</si>
  <si>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</si>
  <si>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</si>
  <si>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</si>
  <si>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</si>
  <si>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</si>
  <si>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</si>
  <si>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</si>
  <si>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</si>
  <si>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</si>
  <si>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</si>
  <si>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</si>
  <si>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</si>
  <si>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</si>
  <si>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</si>
  <si>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</si>
  <si>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</si>
  <si>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</si>
  <si>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</si>
  <si>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</si>
  <si>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</si>
  <si>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</si>
  <si>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</si>
  <si>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</si>
  <si>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</si>
  <si>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</si>
  <si>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</si>
  <si>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</si>
  <si>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</si>
  <si>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</si>
  <si>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</si>
  <si>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</si>
  <si>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</si>
  <si>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</si>
  <si>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</si>
  <si>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</si>
  <si>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</si>
  <si>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</si>
  <si>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</si>
  <si>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</si>
  <si>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</si>
  <si>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</si>
  <si>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</si>
  <si>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</si>
  <si>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</si>
  <si>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</si>
  <si>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</si>
  <si>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</si>
  <si>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</si>
  <si>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</si>
  <si>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</si>
  <si>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</si>
  <si>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</si>
  <si>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</si>
  <si>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</si>
  <si>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</si>
  <si>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</si>
  <si>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</si>
  <si>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</si>
  <si>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</si>
  <si>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</si>
  <si>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</si>
  <si>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</si>
  <si>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</si>
  <si>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</si>
  <si>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</si>
  <si>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</si>
  <si>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</si>
  <si>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</si>
  <si>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</si>
  <si>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</si>
  <si>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</si>
  <si>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</si>
  <si>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</si>
  <si>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</si>
  <si>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</si>
  <si>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</si>
  <si>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</si>
  <si>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</si>
  <si>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</si>
  <si>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</si>
  <si>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</si>
  <si>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</si>
  <si>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</si>
  <si>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</si>
  <si>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</si>
  <si>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</si>
  <si>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</si>
  <si>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</si>
  <si>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</si>
  <si>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</si>
  <si>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</si>
  <si>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</si>
  <si>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</si>
  <si>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</si>
  <si>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</si>
  <si>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</si>
  <si>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</si>
  <si>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</si>
  <si>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</si>
  <si>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</si>
  <si>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</si>
  <si>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</si>
  <si>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</si>
  <si>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</si>
  <si>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</si>
  <si>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</si>
  <si>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</si>
  <si>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</si>
  <si>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</si>
  <si>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</si>
  <si>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</si>
  <si>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</si>
  <si>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</si>
  <si>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</si>
  <si>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</si>
  <si>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</si>
  <si>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</si>
  <si>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</si>
  <si>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</si>
  <si>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</si>
  <si>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</si>
  <si>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</si>
  <si>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</si>
  <si>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</si>
  <si>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</si>
  <si>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</si>
  <si>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</si>
  <si>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</si>
  <si>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</si>
  <si>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</si>
  <si>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</si>
  <si>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</si>
  <si>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</si>
  <si>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</si>
  <si>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</si>
  <si>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</si>
  <si>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</si>
  <si>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</si>
  <si>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</si>
  <si>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</si>
  <si>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</si>
  <si>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</si>
  <si>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</si>
  <si>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</si>
  <si>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</si>
  <si>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</si>
  <si>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</si>
  <si>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</si>
  <si>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</si>
  <si>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</si>
  <si>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</si>
  <si>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</si>
  <si>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</si>
  <si>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</si>
  <si>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</si>
  <si>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</si>
  <si>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</si>
  <si>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</si>
  <si>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</si>
  <si>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</si>
  <si>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</si>
  <si>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</si>
  <si>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</si>
  <si>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</si>
  <si>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</si>
  <si>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</si>
  <si>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</si>
  <si>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</si>
  <si>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</si>
  <si>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</si>
  <si>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</si>
  <si>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</si>
  <si>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</si>
  <si>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</si>
  <si>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</si>
  <si>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</si>
  <si>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</si>
  <si>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</si>
  <si>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</si>
  <si>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</si>
  <si>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</si>
  <si>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</si>
  <si>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</si>
  <si>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</si>
  <si>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</si>
  <si>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</si>
  <si>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</si>
  <si>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</si>
  <si>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</si>
  <si>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</si>
  <si>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</si>
  <si>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</si>
  <si>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</si>
  <si>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</si>
  <si>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</si>
  <si>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</si>
  <si>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</si>
  <si>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</si>
  <si>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</si>
  <si>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</si>
  <si>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</si>
  <si>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</si>
  <si>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</si>
  <si>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</si>
  <si>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</si>
  <si>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</si>
  <si>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</si>
  <si>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</si>
  <si>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</si>
  <si>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</si>
  <si>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</si>
  <si>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</si>
  <si>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</si>
  <si>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</si>
  <si>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</si>
  <si>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</si>
  <si>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</si>
  <si>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</si>
  <si>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</si>
  <si>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</si>
  <si>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</si>
  <si>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</si>
  <si>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</si>
  <si>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</si>
  <si>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</si>
  <si>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</si>
  <si>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</si>
  <si>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</si>
  <si>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</si>
  <si>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</si>
  <si>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</si>
  <si>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</si>
  <si>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</si>
  <si>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</si>
  <si>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</si>
  <si>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</si>
  <si>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</si>
  <si>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</si>
  <si>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</si>
  <si>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</si>
  <si>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</si>
  <si>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</si>
  <si>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</si>
  <si>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</si>
  <si>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</si>
  <si>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</si>
  <si>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</si>
  <si>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</si>
  <si>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</si>
  <si>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</si>
  <si>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</si>
  <si>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</si>
  <si>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</si>
  <si>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</si>
  <si>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</si>
  <si>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</si>
  <si>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</si>
  <si>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</si>
  <si>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</si>
  <si>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</si>
  <si>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</si>
  <si>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</si>
  <si>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</si>
  <si>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</si>
  <si>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</si>
  <si>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</si>
  <si>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</si>
  <si>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</si>
  <si>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</si>
  <si>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</si>
  <si>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</si>
  <si>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</si>
  <si>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</si>
  <si>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</si>
  <si>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</si>
  <si>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</si>
  <si>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</si>
  <si>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</si>
  <si>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</si>
  <si>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</si>
  <si>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</si>
  <si>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</si>
  <si>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</si>
  <si>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</si>
  <si>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</si>
  <si>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</si>
  <si>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</si>
  <si>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</si>
  <si>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</si>
  <si>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</si>
  <si>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</si>
  <si>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</si>
  <si>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</si>
  <si>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</si>
  <si>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</si>
  <si>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</si>
  <si>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</si>
  <si>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</si>
  <si>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</si>
  <si>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</si>
  <si>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</si>
  <si>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</si>
  <si>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</si>
  <si>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</si>
  <si>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</si>
  <si>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</si>
  <si>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</si>
  <si>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</si>
  <si>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</si>
  <si>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</si>
  <si>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</si>
  <si>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</si>
  <si>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</si>
  <si>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</si>
  <si>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</si>
  <si>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</si>
  <si>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</si>
  <si>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</si>
  <si>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</si>
  <si>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</si>
  <si>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</si>
  <si>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</si>
  <si>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</si>
  <si>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</si>
  <si>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</si>
  <si>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</si>
  <si>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</si>
  <si>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</si>
  <si>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</si>
  <si>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</si>
  <si>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</si>
  <si>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</si>
  <si>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</si>
  <si>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</si>
  <si>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</si>
  <si>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</si>
  <si>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</si>
  <si>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</si>
  <si>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</si>
  <si>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</si>
  <si>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</si>
  <si>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</si>
  <si>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</si>
  <si>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</si>
  <si>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</si>
  <si>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</si>
  <si>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</si>
  <si>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</si>
  <si>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</si>
  <si>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</si>
  <si>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</si>
  <si>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</si>
  <si>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</si>
  <si>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</si>
  <si>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</si>
  <si>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</si>
  <si>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</si>
  <si>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</si>
  <si>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</si>
  <si>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</si>
  <si>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</si>
  <si>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</si>
  <si>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</si>
  <si>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</si>
  <si>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</si>
  <si>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</si>
  <si>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</si>
  <si>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</si>
  <si>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</si>
  <si>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</si>
  <si>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</si>
  <si>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</si>
  <si>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</si>
  <si>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</si>
  <si>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</si>
  <si>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</si>
  <si>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</si>
  <si>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</si>
  <si>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</si>
  <si>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</si>
  <si>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</si>
  <si>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</si>
  <si>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</si>
  <si>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</si>
  <si>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</si>
  <si>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</si>
  <si>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</si>
  <si>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</si>
  <si>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</si>
  <si>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</si>
  <si>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</si>
  <si>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</si>
  <si>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</si>
  <si>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</si>
  <si>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</si>
  <si>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</si>
  <si>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</si>
  <si>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</si>
  <si>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</si>
  <si>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</si>
  <si>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</si>
  <si>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</si>
  <si>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</si>
  <si>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</si>
  <si>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</si>
  <si>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</si>
  <si>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</si>
  <si>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</si>
  <si>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</si>
  <si>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</si>
  <si>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</si>
  <si>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</si>
  <si>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</si>
  <si>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</si>
  <si>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</si>
  <si>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</si>
  <si>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</si>
  <si>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</si>
  <si>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</si>
  <si>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</si>
  <si>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</si>
  <si>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</si>
  <si>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</si>
  <si>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</si>
  <si>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</si>
  <si>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</si>
  <si>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</si>
  <si>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</si>
  <si>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</si>
  <si>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</si>
  <si>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</si>
  <si>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</si>
  <si>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</si>
  <si>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</si>
  <si>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</si>
  <si>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</si>
  <si>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</si>
  <si>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</si>
  <si>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</si>
  <si>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</si>
  <si>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</si>
  <si>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</si>
  <si>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</si>
  <si>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</si>
  <si>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</si>
  <si>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</si>
  <si>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</si>
  <si>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</si>
  <si>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</si>
  <si>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</si>
  <si>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</si>
  <si>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</si>
  <si>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</si>
  <si>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</si>
  <si>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</si>
  <si>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</si>
  <si>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</si>
  <si>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</si>
  <si>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</si>
  <si>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</si>
  <si>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</si>
  <si>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</si>
  <si>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</si>
  <si>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</si>
  <si>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</si>
  <si>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</si>
  <si>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</si>
  <si>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</si>
  <si>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</si>
  <si>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</si>
  <si>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</si>
  <si>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</si>
  <si>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</si>
  <si>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</si>
  <si>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</si>
  <si>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</si>
  <si>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</si>
  <si>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</si>
  <si>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</si>
  <si>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</si>
  <si>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</si>
  <si>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</si>
  <si>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</si>
  <si>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</si>
  <si>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</si>
  <si>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</si>
  <si>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</si>
  <si>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</si>
  <si>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</si>
  <si>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</si>
  <si>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</si>
  <si>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</si>
  <si>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</si>
  <si>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</si>
  <si>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</si>
  <si>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</si>
  <si>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</si>
  <si>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</si>
  <si>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</si>
  <si>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</si>
  <si>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</si>
  <si>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</si>
  <si>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</si>
  <si>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</si>
  <si>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</si>
  <si>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</si>
  <si>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</si>
  <si>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</si>
  <si>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</si>
  <si>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</si>
  <si>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</si>
  <si>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</si>
  <si>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</si>
  <si>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</si>
  <si>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</si>
  <si>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</si>
  <si>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</si>
  <si>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</si>
  <si>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</si>
  <si>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</si>
  <si>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</si>
  <si>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</si>
  <si>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</si>
  <si>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</si>
  <si>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</si>
  <si>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</si>
  <si>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</si>
  <si>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</si>
  <si>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</si>
  <si>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</si>
  <si>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</si>
  <si>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</si>
  <si>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</si>
  <si>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</si>
  <si>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</si>
  <si>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</si>
  <si>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</si>
  <si>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</si>
  <si>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</si>
  <si>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</si>
  <si>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</si>
  <si>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</si>
  <si>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</si>
  <si>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</si>
  <si>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</si>
  <si>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</si>
  <si>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</si>
  <si>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</si>
  <si>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</si>
  <si>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</si>
  <si>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</si>
  <si>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</si>
  <si>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</si>
  <si>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</si>
  <si>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</si>
  <si>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</si>
  <si>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</si>
  <si>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</si>
  <si>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</si>
  <si>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</si>
  <si>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</si>
  <si>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</si>
  <si>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</si>
  <si>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</si>
  <si>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</si>
  <si>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</si>
  <si>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</si>
  <si>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</si>
  <si>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</si>
  <si>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</si>
  <si>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</si>
  <si>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</si>
  <si>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</si>
  <si>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</si>
  <si>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</si>
  <si>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</si>
  <si>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</si>
  <si>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</si>
  <si>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</si>
  <si>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</si>
  <si>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</si>
  <si>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</si>
  <si>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</si>
  <si>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</si>
  <si>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</si>
  <si>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</si>
  <si>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</si>
  <si>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</si>
  <si>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</si>
  <si>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</si>
  <si>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</si>
  <si>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</si>
  <si>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</si>
  <si>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</si>
  <si>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</si>
  <si>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</si>
  <si>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</si>
  <si>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</si>
  <si>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</si>
  <si>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</si>
  <si>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</si>
  <si>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</si>
  <si>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</si>
  <si>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</si>
  <si>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</si>
  <si>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</si>
  <si>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</si>
  <si>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</si>
  <si>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</si>
  <si>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</si>
  <si>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</si>
  <si>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</si>
  <si>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</si>
  <si>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</si>
  <si>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</si>
  <si>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</si>
  <si>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</si>
  <si>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</si>
  <si>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</si>
  <si>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</si>
  <si>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</si>
  <si>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</si>
  <si>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</si>
  <si>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</si>
  <si>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</si>
  <si>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</si>
  <si>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</si>
  <si>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</si>
  <si>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</si>
  <si>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</si>
  <si>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</si>
  <si>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</si>
  <si>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</si>
  <si>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</si>
  <si>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</si>
  <si>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</si>
  <si>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</si>
  <si>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</si>
  <si>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</si>
  <si>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</si>
  <si>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</si>
  <si>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</si>
  <si>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</si>
  <si>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</si>
  <si>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</si>
  <si>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</si>
  <si>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</si>
  <si>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</si>
  <si>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</si>
  <si>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</si>
  <si>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</si>
  <si>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</si>
  <si>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</si>
  <si>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</si>
  <si>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</si>
  <si>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</si>
  <si>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</si>
  <si>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</si>
  <si>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</si>
  <si>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</si>
  <si>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</si>
  <si>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</si>
  <si>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</si>
  <si>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</si>
  <si>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</si>
  <si>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</si>
  <si>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</si>
  <si>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</si>
  <si>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</si>
  <si>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</si>
  <si>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</si>
  <si>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</si>
  <si>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</si>
  <si>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</si>
  <si>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</si>
  <si>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</si>
  <si>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</si>
  <si>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</si>
  <si>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</si>
  <si>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</si>
  <si>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</si>
  <si>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</si>
  <si>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</si>
  <si>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</si>
  <si>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</si>
  <si>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</si>
  <si>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</si>
  <si>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</si>
  <si>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</si>
  <si>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</si>
  <si>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</si>
  <si>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</si>
  <si>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</si>
  <si>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</si>
  <si>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</si>
  <si>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</si>
  <si>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</si>
  <si>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</si>
  <si>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</si>
  <si>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</si>
  <si>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</si>
  <si>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</si>
  <si>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</si>
  <si>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</si>
  <si>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</si>
  <si>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</si>
  <si>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</si>
  <si>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</si>
  <si>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</si>
  <si>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</si>
  <si>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</si>
  <si>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</si>
  <si>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</si>
  <si>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</si>
  <si>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</si>
  <si>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</si>
  <si>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</si>
  <si>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</si>
  <si>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</si>
  <si>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</si>
  <si>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</si>
  <si>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</si>
  <si>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</si>
  <si>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</si>
  <si>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</si>
  <si>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</si>
  <si>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</si>
  <si>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</si>
  <si>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</si>
  <si>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</si>
  <si>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</si>
  <si>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</si>
  <si>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</si>
  <si>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</si>
  <si>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</si>
  <si>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</si>
  <si>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</si>
  <si>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</si>
  <si>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</si>
  <si>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</si>
  <si>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</si>
  <si>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</si>
  <si>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</si>
  <si>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</si>
  <si>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</si>
  <si>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</si>
  <si>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</si>
  <si>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</si>
  <si>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</si>
  <si>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</si>
  <si>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</si>
  <si>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</si>
  <si>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</si>
  <si>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</si>
  <si>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</si>
  <si>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</si>
  <si>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</si>
  <si>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</si>
  <si>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</si>
  <si>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</si>
  <si>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</si>
  <si>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</si>
  <si>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</si>
  <si>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</si>
  <si>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</si>
  <si>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</si>
  <si>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</si>
  <si>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</si>
  <si>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</si>
  <si>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</si>
  <si>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</si>
  <si>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</si>
  <si>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</si>
  <si>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</si>
  <si>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</si>
  <si>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</si>
  <si>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</si>
  <si>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</si>
  <si>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</si>
  <si>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</si>
  <si>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</si>
  <si>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</si>
  <si>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</si>
  <si>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</si>
  <si>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</si>
  <si>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</si>
  <si>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</si>
  <si>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</si>
  <si>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</si>
  <si>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</si>
  <si>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</si>
  <si>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</si>
  <si>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</si>
  <si>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</si>
  <si>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</si>
  <si>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</si>
  <si>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</si>
  <si>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</si>
  <si>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</si>
  <si>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</si>
  <si>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</si>
  <si>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</si>
  <si>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</si>
  <si>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</si>
  <si>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</si>
  <si>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</si>
  <si>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</si>
  <si>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</si>
  <si>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</si>
  <si>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</si>
  <si>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</si>
  <si>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</si>
  <si>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</si>
  <si>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</si>
  <si>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</si>
  <si>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</si>
  <si>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</si>
  <si>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</si>
  <si>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</si>
  <si>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</si>
  <si>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</si>
  <si>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</si>
  <si>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</si>
  <si>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</si>
  <si>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</si>
  <si>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</si>
  <si>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</si>
  <si>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</si>
  <si>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</si>
  <si>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</si>
  <si>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</si>
  <si>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</si>
  <si>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</si>
  <si>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</si>
  <si>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</si>
  <si>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</si>
  <si>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</si>
  <si>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</si>
  <si>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</si>
  <si>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</si>
  <si>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</si>
  <si>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</si>
  <si>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</si>
  <si>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</si>
  <si>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</si>
  <si>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</si>
  <si>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</si>
  <si>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</si>
  <si>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</si>
  <si>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</si>
  <si>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</si>
  <si>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</si>
  <si>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</si>
  <si>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</si>
  <si>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</si>
  <si>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</si>
  <si>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</si>
  <si>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</si>
  <si>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</si>
  <si>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</si>
  <si>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</si>
  <si>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</si>
  <si>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</si>
  <si>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</si>
  <si>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</si>
  <si>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</si>
  <si>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</si>
  <si>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</si>
  <si>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</si>
  <si>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</si>
  <si>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</si>
  <si>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</si>
  <si>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</si>
  <si>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</si>
  <si>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</si>
  <si>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</si>
  <si>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</si>
  <si>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</si>
  <si>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</si>
  <si>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</si>
  <si>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</si>
  <si>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</si>
  <si>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</si>
  <si>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</si>
  <si>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</si>
  <si>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</si>
  <si>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</si>
  <si>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</si>
  <si>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</si>
  <si>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</si>
  <si>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</si>
  <si>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</si>
  <si>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</si>
  <si>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</si>
  <si>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</si>
  <si>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</si>
  <si>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</si>
  <si>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</si>
  <si>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</si>
  <si>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</si>
  <si>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</si>
  <si>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</si>
  <si>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</si>
  <si>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</si>
  <si>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</si>
  <si>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</si>
  <si>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</si>
  <si>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</si>
  <si>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</si>
  <si>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</si>
  <si>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</si>
  <si>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</si>
  <si>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</si>
  <si>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</si>
  <si>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</si>
  <si>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</si>
  <si>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</si>
  <si>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</si>
  <si>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</si>
  <si>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</si>
  <si>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</si>
  <si>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</si>
  <si>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</si>
  <si>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</si>
  <si>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</si>
  <si>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</si>
  <si>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</si>
  <si>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</si>
  <si>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</si>
  <si>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</si>
  <si>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</si>
  <si>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</si>
  <si>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</si>
  <si>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</si>
  <si>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</si>
  <si>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</si>
  <si>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</si>
  <si>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</si>
  <si>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</si>
  <si>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</si>
  <si>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</si>
  <si>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</si>
  <si>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</si>
  <si>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</si>
  <si>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</si>
  <si>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</si>
  <si>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</si>
  <si>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</si>
  <si>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</si>
  <si>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</si>
  <si>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</si>
  <si>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</si>
  <si>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</si>
  <si>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</si>
  <si>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</si>
  <si>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</si>
  <si>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</si>
  <si>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</si>
  <si>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</si>
  <si>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</si>
  <si>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</si>
  <si>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</si>
  <si>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</si>
  <si>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</si>
  <si>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</si>
  <si>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</si>
  <si>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</si>
  <si>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</si>
  <si>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</si>
  <si>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</si>
  <si>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</si>
  <si>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</si>
  <si>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</si>
  <si>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</si>
  <si>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</si>
  <si>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</si>
  <si>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</si>
  <si>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</si>
  <si>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</si>
  <si>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</si>
  <si>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</si>
  <si>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</si>
  <si>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</si>
  <si>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</si>
  <si>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</si>
  <si>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</si>
  <si>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</si>
  <si>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</si>
  <si>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</si>
  <si>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</si>
  <si>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</si>
  <si>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</si>
  <si>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</si>
  <si>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</si>
  <si>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</si>
  <si>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</si>
  <si>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</si>
  <si>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</si>
  <si>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</si>
  <si>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</si>
  <si>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</si>
  <si>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</si>
  <si>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</si>
  <si>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</si>
  <si>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</si>
  <si>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</si>
  <si>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</si>
  <si>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</si>
  <si>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</si>
  <si>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</si>
  <si>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</si>
  <si>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</si>
  <si>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</si>
  <si>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</si>
  <si>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</si>
  <si>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</si>
  <si>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</si>
  <si>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</si>
  <si>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</si>
  <si>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</si>
  <si>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</si>
  <si>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</si>
  <si>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</si>
  <si>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</si>
  <si>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</si>
  <si>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</si>
  <si>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</si>
  <si>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</si>
  <si>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</si>
  <si>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</si>
  <si>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</si>
  <si>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</si>
  <si>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</si>
  <si>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</si>
  <si>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</si>
  <si>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</si>
  <si>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</si>
  <si>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</si>
  <si>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</si>
  <si>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</si>
  <si>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</si>
  <si>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</si>
  <si>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</si>
  <si>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</si>
  <si>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</si>
  <si>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</si>
  <si>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</si>
  <si>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</si>
  <si>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</si>
  <si>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</si>
  <si>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</si>
  <si>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</si>
  <si>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</si>
  <si>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</si>
  <si>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</si>
  <si>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</si>
  <si>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</si>
  <si>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</si>
  <si>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</si>
  <si>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</si>
  <si>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</si>
  <si>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</si>
  <si>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</si>
  <si>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</si>
  <si>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</si>
  <si>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</si>
  <si>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</si>
  <si>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</si>
  <si>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</si>
  <si>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</si>
  <si>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</si>
  <si>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</si>
  <si>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</si>
  <si>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</si>
  <si>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</si>
  <si>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</si>
  <si>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</si>
  <si>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</si>
  <si>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</si>
  <si>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</si>
  <si>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</si>
  <si>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</si>
  <si>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</si>
  <si>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</si>
  <si>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</si>
  <si>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</si>
  <si>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</si>
  <si>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</si>
  <si>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</si>
  <si>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</si>
  <si>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</si>
  <si>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</si>
  <si>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</si>
  <si>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</si>
  <si>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</si>
  <si>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</si>
  <si>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</si>
  <si>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</si>
  <si>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</si>
  <si>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</si>
  <si>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</si>
  <si>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</si>
  <si>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</si>
  <si>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</si>
  <si>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</si>
  <si>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</si>
  <si>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</si>
  <si>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</si>
  <si>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</si>
  <si>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</si>
  <si>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</si>
  <si>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</si>
  <si>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</si>
  <si>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</si>
  <si>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</si>
  <si>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</si>
  <si>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</si>
  <si>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</si>
  <si>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</si>
  <si>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</si>
  <si>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</si>
  <si>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</si>
  <si>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</si>
  <si>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</si>
  <si>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</si>
  <si>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</si>
  <si>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</si>
  <si>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</si>
  <si>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</si>
  <si>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</si>
  <si>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</si>
  <si>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</si>
  <si>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</si>
  <si>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</si>
  <si>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</si>
  <si>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</si>
  <si>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</si>
  <si>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</si>
  <si>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</si>
  <si>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</si>
  <si>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</si>
  <si>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</si>
  <si>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</si>
  <si>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</si>
  <si>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</si>
  <si>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</si>
  <si>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</si>
  <si>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</si>
  <si>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</si>
  <si>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</si>
  <si>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</si>
  <si>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</si>
  <si>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</si>
  <si>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</si>
  <si>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</si>
  <si>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</si>
  <si>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</si>
  <si>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</si>
  <si>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</si>
  <si>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</si>
  <si>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</si>
  <si>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</si>
  <si>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</si>
  <si>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</si>
  <si>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</si>
  <si>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</si>
  <si>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</si>
  <si>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</si>
  <si>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</si>
  <si>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</si>
  <si>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</si>
  <si>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</si>
  <si>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</si>
  <si>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</si>
  <si>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</si>
  <si>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</si>
  <si>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</si>
  <si>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</si>
  <si>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</si>
  <si>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</si>
  <si>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</si>
  <si>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</si>
  <si>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</si>
  <si>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</si>
  <si>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</si>
  <si>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</si>
  <si>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</si>
  <si>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</si>
  <si>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</si>
  <si>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</si>
  <si>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</si>
  <si>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</si>
  <si>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</si>
  <si>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</si>
  <si>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</si>
  <si>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</si>
  <si>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</si>
  <si>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</si>
  <si>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</si>
  <si>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</si>
  <si>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</si>
  <si>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</si>
  <si>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</si>
  <si>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</si>
  <si>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</si>
  <si>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</si>
  <si>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</si>
  <si>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</si>
  <si>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</si>
  <si>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</si>
  <si>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</si>
  <si>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</si>
  <si>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</si>
  <si>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</si>
  <si>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</si>
  <si>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</si>
  <si>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</si>
  <si>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</si>
  <si>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</si>
  <si>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</si>
  <si>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</si>
  <si>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</si>
  <si>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</si>
  <si>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</si>
  <si>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</si>
  <si>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</si>
  <si>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</si>
  <si>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</si>
  <si>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</si>
  <si>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</si>
  <si>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</si>
  <si>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</si>
  <si>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</si>
  <si>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</si>
  <si>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</si>
  <si>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</si>
  <si>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</si>
  <si>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</si>
  <si>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</si>
  <si>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</si>
  <si>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</si>
  <si>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</si>
  <si>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</si>
  <si>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</si>
  <si>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</si>
  <si>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</si>
  <si>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</si>
  <si>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</si>
  <si>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</si>
  <si>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</si>
  <si>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</si>
  <si>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</si>
  <si>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</si>
  <si>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</si>
  <si>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</si>
  <si>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</si>
  <si>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</si>
  <si>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</si>
  <si>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</si>
  <si>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</si>
  <si>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</si>
  <si>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</si>
  <si>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</si>
  <si>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</si>
  <si>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</si>
  <si>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</si>
  <si>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</si>
  <si>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</si>
  <si>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</si>
  <si>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</si>
  <si>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</si>
  <si>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</si>
  <si>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</si>
  <si>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</si>
  <si>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</si>
  <si>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</si>
  <si>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</si>
  <si>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</si>
  <si>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</si>
  <si>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</si>
  <si>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</si>
  <si>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</si>
  <si>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</si>
  <si>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</si>
  <si>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</si>
  <si>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</si>
  <si>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</si>
  <si>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</si>
  <si>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</si>
  <si>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</si>
  <si>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</si>
  <si>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</si>
  <si>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</si>
  <si>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</si>
  <si>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</si>
  <si>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</si>
  <si>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</si>
  <si>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</si>
  <si>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</si>
  <si>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</si>
  <si>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</si>
  <si>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</si>
  <si>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</si>
  <si>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</si>
  <si>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</si>
  <si>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</si>
  <si>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</si>
  <si>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</si>
  <si>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</si>
  <si>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</si>
  <si>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</si>
  <si>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</si>
  <si>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</si>
  <si>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</si>
  <si>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</si>
  <si>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</si>
  <si>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</si>
  <si>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</si>
  <si>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</si>
  <si>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</si>
  <si>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</si>
  <si>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</si>
  <si>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</si>
  <si>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</si>
  <si>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</si>
  <si>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</si>
  <si>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</si>
  <si>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</si>
  <si>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</si>
  <si>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</si>
  <si>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</si>
  <si>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</si>
  <si>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</si>
  <si>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</si>
  <si>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</si>
  <si>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</si>
  <si>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</si>
  <si>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</si>
  <si>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</si>
  <si>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</si>
  <si>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</si>
  <si>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</si>
  <si>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</si>
  <si>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</si>
  <si>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</si>
  <si>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</si>
  <si>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</si>
  <si>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</si>
  <si>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</si>
  <si>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</si>
  <si>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</si>
  <si>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</si>
  <si>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</si>
  <si>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</si>
  <si>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</si>
  <si>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</si>
  <si>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</si>
  <si>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</si>
  <si>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</si>
  <si>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</si>
  <si>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</si>
  <si>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</si>
  <si>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</si>
  <si>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</si>
  <si>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</si>
  <si>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</si>
  <si>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</si>
  <si>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</si>
  <si>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</si>
  <si>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</si>
  <si>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</si>
  <si>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</si>
  <si>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</si>
  <si>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</si>
  <si>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</si>
  <si>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</si>
  <si>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</si>
  <si>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</si>
  <si>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</si>
  <si>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</si>
  <si>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</si>
  <si>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</si>
  <si>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</si>
  <si>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</si>
  <si>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</si>
  <si>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</si>
  <si>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</si>
  <si>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</si>
  <si>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</si>
  <si>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</si>
  <si>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</si>
  <si>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</si>
  <si>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</si>
  <si>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</si>
  <si>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</si>
  <si>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</si>
  <si>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</si>
  <si>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</si>
  <si>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</si>
  <si>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</si>
  <si>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</si>
  <si>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</si>
  <si>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</si>
  <si>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</si>
  <si>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</si>
  <si>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</si>
  <si>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</si>
  <si>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</si>
  <si>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</si>
  <si>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</si>
  <si>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</si>
  <si>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</si>
  <si>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</si>
  <si>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</si>
  <si>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</si>
  <si>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</si>
  <si>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</si>
  <si>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</si>
  <si>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</si>
  <si>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</si>
  <si>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</si>
  <si>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</si>
  <si>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</si>
  <si>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</si>
  <si>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</si>
  <si>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</si>
  <si>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</si>
  <si>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</si>
  <si>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</si>
  <si>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</si>
  <si>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</si>
  <si>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</si>
  <si>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</si>
  <si>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</si>
  <si>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</si>
  <si>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</si>
  <si>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</si>
  <si>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</si>
  <si>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</si>
  <si>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</si>
  <si>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</si>
  <si>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</si>
  <si>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</si>
  <si>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</si>
  <si>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</si>
  <si>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</si>
  <si>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</si>
  <si>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</si>
  <si>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</si>
  <si>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</si>
  <si>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</si>
  <si>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</si>
  <si>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</si>
  <si>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</si>
  <si>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</si>
  <si>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</si>
  <si>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</si>
  <si>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</si>
  <si>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</si>
  <si>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</si>
  <si>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</si>
  <si>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</si>
  <si>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</si>
  <si>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</si>
  <si>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</si>
  <si>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</si>
  <si>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</si>
  <si>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</si>
  <si>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</si>
  <si>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</si>
  <si>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</si>
  <si>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</si>
  <si>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category</t>
  </si>
  <si>
    <t>sub-category</t>
  </si>
  <si>
    <t>Percent Funded</t>
  </si>
  <si>
    <t>Average Donation</t>
  </si>
  <si>
    <t>(All)</t>
  </si>
  <si>
    <t>Column Labels</t>
  </si>
  <si>
    <t>Grand Total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</si>
  <si>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</si>
  <si>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</si>
  <si>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</si>
  <si>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</si>
  <si>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</si>
  <si>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</si>
  <si>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</si>
  <si>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</si>
  <si>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</si>
  <si>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</si>
  <si>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id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</si>
  <si>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</si>
  <si>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</si>
  <si>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</si>
  <si>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</si>
  <si>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</si>
  <si>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</si>
  <si>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</si>
  <si>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</si>
  <si>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</si>
  <si>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</si>
  <si>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</si>
  <si>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</si>
  <si>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</si>
  <si>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</si>
  <si>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</si>
  <si>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</si>
  <si>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</si>
  <si>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</si>
  <si>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</si>
  <si>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</si>
  <si>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</si>
  <si>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</si>
  <si>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</si>
  <si>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</si>
  <si>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Parent 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</si>
  <si>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</si>
  <si>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</si>
  <si>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</si>
  <si>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</si>
  <si>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</si>
  <si>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</si>
  <si>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</si>
  <si>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</si>
  <si>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</si>
  <si>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</si>
  <si>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</si>
  <si>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</si>
  <si>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</si>
  <si>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</si>
  <si>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</si>
  <si>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Count of outcome</t>
  </si>
  <si>
    <t>Goal</t>
  </si>
  <si>
    <t>Number Successful</t>
  </si>
  <si>
    <t>Number Failed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</si>
  <si>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</si>
  <si>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</si>
  <si>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</si>
  <si>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</si>
  <si>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</si>
  <si>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</si>
  <si>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</si>
  <si>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</si>
  <si>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</si>
  <si>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</si>
  <si>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30000 to 34999</t>
  </si>
  <si>
    <t>25000 to 29999</t>
  </si>
  <si>
    <t>35000 to 39999</t>
  </si>
  <si>
    <t>40000 to 44999</t>
  </si>
  <si>
    <t>45000 to 49999</t>
  </si>
  <si>
    <t>Greater than or equal to 50000</t>
  </si>
  <si>
    <t>Number Canceled</t>
  </si>
  <si>
    <t>Goal min</t>
  </si>
  <si>
    <t>Goal max</t>
  </si>
  <si>
    <t>mean</t>
  </si>
  <si>
    <t>variance</t>
  </si>
  <si>
    <t>standard deviation</t>
  </si>
  <si>
    <t>median</t>
  </si>
  <si>
    <t>min</t>
  </si>
  <si>
    <t>max</t>
  </si>
  <si>
    <t>Statistical Analysis questions answered in accompanying Word doc (Written_Report_Stat_.docx)</t>
  </si>
  <si>
    <t>% failed</t>
  </si>
  <si>
    <t>Totals</t>
  </si>
  <si>
    <t>stdev</t>
  </si>
  <si>
    <t>stdeva</t>
  </si>
  <si>
    <t>stdev.s</t>
  </si>
  <si>
    <t>stdev.p</t>
  </si>
  <si>
    <t>stdevpa</t>
  </si>
  <si>
    <t>*From grading: Standard Deviation values (M) in Statistical Analysis are not the expected values.</t>
  </si>
  <si>
    <t>What is difference between std funcs?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</si>
</sst>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1" fontId="0" fillId="0" borderId="0" xfId="42" applyNumberFormat="1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1" fontId="0" fillId="0" borderId="0" xfId="0" applyNumberFormat="1"/>
    <xf numFmtId="0" fontId="0" fillId="33" borderId="0" xfId="0" applyFill="1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33" borderId="0" xfId="0" applyFont="1" applyFill="1" applyAlignment="1">
      <alignment horizontal="center"/>
    </xf>
    <xf numFmtId="9" fontId="0" fillId="0" borderId="0" xfId="0" applyNumberFormat="1"/>
    <xf numFmtId="0" fontId="0" fillId="0" borderId="10" xfId="0" applyBorder="1"/>
    <xf numFmtId="9" fontId="0" fillId="0" borderId="10" xfId="42" applyFont="1" applyBorder="1"/>
    <xf numFmtId="164" fontId="0" fillId="0" borderId="0" xfId="42" applyNumberFormat="1" applyFont="1"/>
    <xf numFmtId="0" fontId="0" fillId="34" borderId="0" xfId="0" applyFill="1" applyAlignment="1">
      <alignment vertical="center" wrapText="1"/>
    </xf>
    <xf numFmtId="0" fontId="0" fillId="34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8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8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colors>
    <mruColors>
      <color rgb="FFFF594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13-924B-AE9C-9E624D58060A}"/>
            </c:ext>
          </c:extLst>
        </c:ser>
        <c:ser>
          <c:idx val="1"/>
          <c:order val="1"/>
          <c:tx>
            <c:strRef>
              <c:f>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13-924B-AE9C-9E624D58060A}"/>
            </c:ext>
          </c:extLst>
        </c:ser>
        <c:ser>
          <c:idx val="2"/>
          <c:order val="2"/>
          <c:tx>
            <c:strRef>
              <c:f>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13-924B-AE9C-9E624D58060A}"/>
            </c:ext>
          </c:extLst>
        </c:ser>
        <c:ser>
          <c:idx val="3"/>
          <c:order val="3"/>
          <c:tx>
            <c:strRef>
              <c:f>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13-924B-AE9C-9E624D580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[CrowdfundingBook.xlsx]Subcategory!PivotTable1</c:name>
    <c:fmtId val="2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rgbClr val="00206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8D-5643-B622-3795944C10BA}"/>
            </c:ext>
          </c:extLst>
        </c:ser>
        <c:ser>
          <c:idx val="1"/>
          <c:order val="1"/>
          <c:tx>
            <c:strRef>
              <c:f>Subcategory!$C$4:$C$5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671-794C-8C05-A86074E64059}"/>
            </c:ext>
          </c:extLst>
        </c:ser>
        <c:ser>
          <c:idx val="2"/>
          <c:order val="2"/>
          <c:tx>
            <c:strRef>
              <c:f>Subcategory!$D$4:$D$5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671-794C-8C05-A86074E64059}"/>
            </c:ext>
          </c:extLst>
        </c:ser>
        <c:ser>
          <c:idx val="3"/>
          <c:order val="3"/>
          <c:tx>
            <c:strRef>
              <c:f>Subcategory!$E$4:$E$5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Subcategory!$A$6:$A$30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671-794C-8C05-A86074E640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096928"/>
        <c:axId val="34467103"/>
      </c:barChart>
      <c:catAx>
        <c:axId val="2072096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467103"/>
        <c:crosses val="autoZero"/>
        <c:auto val="1"/>
        <c:lblAlgn val="ctr"/>
        <c:lblOffset val="100"/>
        <c:noMultiLvlLbl val="0"/>
      </c:catAx>
      <c:valAx>
        <c:axId val="3446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096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[CrowdfundingBook.xlsx]Created!PivotTable3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>
                <a:lumMod val="60000"/>
                <a:lumOff val="40000"/>
              </a:schemeClr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Created!$B$4:$B$5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1F-4744-81BB-9667EA83F5A7}"/>
            </c:ext>
          </c:extLst>
        </c:ser>
        <c:ser>
          <c:idx val="1"/>
          <c:order val="1"/>
          <c:tx>
            <c:strRef>
              <c:f>Created!$C$4:$C$5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1F-4744-81BB-9667EA83F5A7}"/>
            </c:ext>
          </c:extLst>
        </c:ser>
        <c:ser>
          <c:idx val="2"/>
          <c:order val="2"/>
          <c:tx>
            <c:strRef>
              <c:f>Created!$D$4:$D$5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Created!$D$6:$D$18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1F-4744-81BB-9667EA83F5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3089056"/>
        <c:axId val="353091056"/>
      </c:lineChart>
      <c:catAx>
        <c:axId val="3530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91056"/>
        <c:crosses val="autoZero"/>
        <c:auto val="1"/>
        <c:lblAlgn val="ctr"/>
        <c:lblOffset val="100"/>
        <c:noMultiLvlLbl val="0"/>
      </c:catAx>
      <c:valAx>
        <c:axId val="35309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0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Goal!$H$2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Goal!$H$3:$H$14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33-2A4E-B65A-5106C0F671B1}"/>
            </c:ext>
          </c:extLst>
        </c:ser>
        <c:ser>
          <c:idx val="1"/>
          <c:order val="1"/>
          <c:tx>
            <c:strRef>
              <c:f>Goal!$I$2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Goal!$I$3:$I$14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33-2A4E-B65A-5106C0F671B1}"/>
            </c:ext>
          </c:extLst>
        </c:ser>
        <c:ser>
          <c:idx val="2"/>
          <c:order val="2"/>
          <c:tx>
            <c:strRef>
              <c:f>Goal!$J$2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Goal!$A$3:$A$14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Goal!$J$3:$J$14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33-2A4E-B65A-5106C0F67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7511008"/>
        <c:axId val="357533600"/>
      </c:lineChart>
      <c:catAx>
        <c:axId val="357511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33600"/>
        <c:crosses val="autoZero"/>
        <c:auto val="1"/>
        <c:lblAlgn val="ctr"/>
        <c:lblOffset val="100"/>
        <c:noMultiLvlLbl val="0"/>
      </c:catAx>
      <c:valAx>
        <c:axId val="3575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11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successful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Calibri" panose="020F0502020204030204"/>
            </a:rPr>
            <a:t>successful</a:t>
          </a:r>
        </a:p>
      </cx:txPr>
    </cx:title>
    <cx:plotArea>
      <cx:plotAreaRegion>
        <cx:series layoutId="clusteredColumn" uniqueId="{0C8ED8EF-8557-144D-85E2-7A9A2DD03D94}">
          <cx:tx>
            <cx:txData>
              <cx:f>_xlchart.v1.1</cx:f>
              <cx:v>backers_count</cx:v>
            </cx:txData>
          </cx:tx>
          <cx:dataPt idx="0"/>
          <cx:dataPt idx="2"/>
          <cx:dataId val="0"/>
          <cx:layoutPr>
            <cx:binning intervalClosed="r" underflow="50" overflow="1000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txData>
          <cx:v>failed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failed</a:t>
          </a:r>
        </a:p>
      </cx:txPr>
    </cx:title>
    <cx:plotArea>
      <cx:plotAreaRegion>
        <cx:series layoutId="clusteredColumn" uniqueId="{A607FDD6-41DC-A848-B826-5016AB9810BB}">
          <cx:tx>
            <cx:txData>
              <cx:f>_xlchart.v1.4</cx:f>
              <cx:v>backers_count</cx:v>
            </cx:txData>
          </cx:tx>
          <cx:dataPt idx="0"/>
          <cx:dataId val="0"/>
          <cx:layoutPr>
            <cx:binning intervalClosed="r" underflow="0" overflow="500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355600</xdr:colOff>
      <xdr:row>12</xdr:row>
      <xdr:rowOff>165100</xdr:rowOff>
    </xdr:from>
    <xdr:to>
      <xdr:col>14</xdr:col>
      <xdr:colOff>508000</xdr:colOff>
      <xdr:row>26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15DC98D-86EE-D844-A2AE-AA9360B529A4}"/>
                </a:ext>
              </a:extLst>
            </xdr:cNvPr>
            <xdr:cNvGraphicFramePr>
              <a:graphicFrameLocks/>
            </xdr:cNvGraphicFramePr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08600" y="2832100"/>
              <a:ext cx="72009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292100</xdr:colOff>
      <xdr:row>29</xdr:row>
      <xdr:rowOff>50800</xdr:rowOff>
    </xdr:from>
    <xdr:to>
      <xdr:col>14</xdr:col>
      <xdr:colOff>533400</xdr:colOff>
      <xdr:row>42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9F3CA57-1D37-9046-B090-4430ADB24D7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5100" y="6172200"/>
              <a:ext cx="72898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414866</xdr:colOff>
      <xdr:row>2</xdr:row>
      <xdr:rowOff>59266</xdr:rowOff>
    </xdr:from>
    <xdr:to>
      <xdr:col>15</xdr:col>
      <xdr:colOff>118533</xdr:colOff>
      <xdr:row>19</xdr:row>
      <xdr:rowOff>126999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CD39C5-F84F-ED4D-F4BB-792FC90AB8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452966</xdr:colOff>
      <xdr:row>4</xdr:row>
      <xdr:rowOff>169332</xdr:rowOff>
    </xdr:from>
    <xdr:to>
      <xdr:col>17</xdr:col>
      <xdr:colOff>537633</xdr:colOff>
      <xdr:row>28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D27F30-569A-DF4F-BDBE-489E93A111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4</xdr:row>
      <xdr:rowOff>25400</xdr:rowOff>
    </xdr:from>
    <xdr:to>
      <xdr:col>9</xdr:col>
      <xdr:colOff>203200</xdr:colOff>
      <xdr:row>19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BF4A6E-C9D1-3CD2-EA66-F93FD9092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426358</xdr:colOff>
      <xdr:row>16</xdr:row>
      <xdr:rowOff>127000</xdr:rowOff>
    </xdr:from>
    <xdr:to>
      <xdr:col>10</xdr:col>
      <xdr:colOff>689429</xdr:colOff>
      <xdr:row>35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D22F9F-8C68-E930-80EB-96266F48D2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ob Field" refreshedDate="45104.544135879631" createdVersion="8" refreshedVersion="8" minRefreshableVersion="3" recordCount="1001" xr:uid="{A520F226-4C11-F34F-8358-26A65B189409}">
  <cacheSource type="worksheet">
    <worksheetSource ref="A1:T1048576" sheet="Crowdfunding"/>
  </cacheSource>
  <cacheFields count="21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  <fieldGroup base="3">
        <rangePr autoStart="0" startNum="0" endNum="199200" groupInterval="5000"/>
        <groupItems count="42">
          <s v="&lt;0 or (blank)"/>
          <s v="0-4999"/>
          <s v="5000-9999"/>
          <s v="10000-14999"/>
          <s v="15000-19999"/>
          <s v="20000-24999"/>
          <s v="25000-29999"/>
          <s v="30000-34999"/>
          <s v="35000-39999"/>
          <s v="40000-44999"/>
          <s v="45000-49999"/>
          <s v="50000-54999"/>
          <s v="55000-59999"/>
          <s v="60000-64999"/>
          <s v="65000-69999"/>
          <s v="70000-74999"/>
          <s v="75000-79999"/>
          <s v="80000-84999"/>
          <s v="85000-89999"/>
          <s v="90000-94999"/>
          <s v="95000-99999"/>
          <s v="100000-104999"/>
          <s v="105000-109999"/>
          <s v="110000-114999"/>
          <s v="115000-119999"/>
          <s v="120000-124999"/>
          <s v="125000-129999"/>
          <s v="130000-134999"/>
          <s v="135000-139999"/>
          <s v="140000-144999"/>
          <s v="145000-149999"/>
          <s v="150000-154999"/>
          <s v="155000-159999"/>
          <s v="160000-164999"/>
          <s v="165000-169999"/>
          <s v="170000-174999"/>
          <s v="175000-179999"/>
          <s v="180000-184999"/>
          <s v="185000-189999"/>
          <s v="190000-194999"/>
          <s v="195000-199999"/>
          <s v="&gt;200000"/>
        </groupItems>
      </fieldGroup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07317073170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0" base="13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x v="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x v="1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x v="2"/>
    <n v="142523"/>
    <n v="131.4787822878229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x v="3"/>
    <n v="2477"/>
    <n v="58.976190476190467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x v="4"/>
    <n v="5265"/>
    <n v="69.276315789473685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x v="4"/>
    <n v="13195"/>
    <n v="173.61842105263159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x v="5"/>
    <n v="1090"/>
    <n v="20.961538461538463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x v="6"/>
    <n v="14741"/>
    <n v="327.5777777777777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x v="7"/>
    <n v="21946"/>
    <n v="19.932788374205266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x v="8"/>
    <n v="3208"/>
    <n v="51.741935483870968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x v="5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x v="9"/>
    <n v="3030"/>
    <n v="48.095238095238095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x v="9"/>
    <n v="5629"/>
    <n v="89.349206349206341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x v="3"/>
    <n v="10295"/>
    <n v="245.1190476190476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x v="10"/>
    <n v="18829"/>
    <n v="66.769503546099301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x v="11"/>
    <n v="38414"/>
    <n v="47.307881773399011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x v="12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x v="13"/>
    <n v="134845"/>
    <n v="159.39125295508273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x v="14"/>
    <n v="6089"/>
    <n v="66.912087912087912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x v="15"/>
    <n v="30331"/>
    <n v="48.529600000000002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x v="16"/>
    <n v="147936"/>
    <n v="112.24279210925646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x v="17"/>
    <n v="38533"/>
    <n v="40.992553191489364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x v="18"/>
    <n v="75690"/>
    <n v="128.07106598984771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x v="6"/>
    <n v="14942"/>
    <n v="332.04444444444448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x v="19"/>
    <n v="104257"/>
    <n v="112.83225108225108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x v="20"/>
    <n v="11904"/>
    <n v="216.43636363636364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x v="21"/>
    <n v="51814"/>
    <n v="48.199069767441863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x v="22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x v="23"/>
    <n v="137635"/>
    <n v="105.22553516819573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x v="24"/>
    <n v="150965"/>
    <n v="328.899782135076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x v="25"/>
    <n v="14455"/>
    <n v="160.6111111111111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x v="26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x v="27"/>
    <n v="87676"/>
    <n v="86.807920792079202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x v="28"/>
    <n v="189666"/>
    <n v="377.82071713147411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x v="29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x v="30"/>
    <n v="188628"/>
    <n v="150.30119521912351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x v="31"/>
    <n v="1101"/>
    <n v="157.28571428571431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x v="32"/>
    <n v="11339"/>
    <n v="139.98765432098764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x v="33"/>
    <n v="10085"/>
    <n v="325.32258064516128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x v="34"/>
    <n v="5027"/>
    <n v="50.777777777777779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x v="35"/>
    <n v="14878"/>
    <n v="169.06818181818181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x v="36"/>
    <n v="11924"/>
    <n v="212.92857142857144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x v="37"/>
    <n v="7991"/>
    <n v="443.94444444444446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x v="38"/>
    <n v="167717"/>
    <n v="185.9390243902439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x v="39"/>
    <n v="10541"/>
    <n v="658.8125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x v="40"/>
    <n v="4530"/>
    <n v="47.68421052631578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x v="41"/>
    <n v="4247"/>
    <n v="114.78378378378378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x v="42"/>
    <n v="7129"/>
    <n v="475.2666666666666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x v="43"/>
    <n v="128862"/>
    <n v="386.9729729729729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x v="44"/>
    <n v="13653"/>
    <n v="189.625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x v="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x v="45"/>
    <n v="145243"/>
    <n v="91.86780518659077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x v="44"/>
    <n v="2459"/>
    <n v="34.152777777777779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x v="35"/>
    <n v="12356"/>
    <n v="140.40909090909091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x v="46"/>
    <n v="5392"/>
    <n v="89.86666666666666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x v="47"/>
    <n v="11746"/>
    <n v="177.96969696969697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x v="48"/>
    <n v="11493"/>
    <n v="143.66249999999999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x v="49"/>
    <n v="6243"/>
    <n v="215.27586206896552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x v="50"/>
    <n v="6132"/>
    <n v="227.11111111111114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x v="1"/>
    <n v="3851"/>
    <n v="275.07142857142861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x v="51"/>
    <n v="135997"/>
    <n v="144.37048832271762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x v="52"/>
    <n v="184750"/>
    <n v="92.74598393574297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x v="22"/>
    <n v="14452"/>
    <n v="722.6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x v="53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x v="54"/>
    <n v="2734"/>
    <n v="97.642857142857139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x v="55"/>
    <n v="14405"/>
    <n v="236.14754098360655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x v="49"/>
    <n v="1307"/>
    <n v="45.068965517241381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x v="56"/>
    <n v="117892"/>
    <n v="162.38567493112947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x v="57"/>
    <n v="14508"/>
    <n v="254.52631578947367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x v="58"/>
    <n v="1901"/>
    <n v="24.063291139240505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x v="59"/>
    <n v="158389"/>
    <n v="123.74140625000001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x v="46"/>
    <n v="6484"/>
    <n v="108.06666666666666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x v="60"/>
    <n v="4022"/>
    <n v="670.33333333333326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x v="1"/>
    <n v="9253"/>
    <n v="660.92857142857144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x v="61"/>
    <n v="4776"/>
    <n v="122.46153846153847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x v="62"/>
    <n v="14606"/>
    <n v="150.57731958762886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x v="63"/>
    <n v="95993"/>
    <n v="78.106590724165997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x v="40"/>
    <n v="4460"/>
    <n v="46.94736842105263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x v="6"/>
    <n v="13536"/>
    <n v="300.8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x v="64"/>
    <n v="40228"/>
    <n v="69.598615916955026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x v="65"/>
    <n v="7012"/>
    <n v="637.4545454545455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x v="66"/>
    <n v="37857"/>
    <n v="225.33928571428569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x v="67"/>
    <n v="14973"/>
    <n v="1497.3000000000002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x v="68"/>
    <n v="39996"/>
    <n v="37.590225563909776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x v="69"/>
    <n v="41564"/>
    <n v="132.36942675159236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x v="70"/>
    <n v="6430"/>
    <n v="131.22448979591837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x v="71"/>
    <n v="12405"/>
    <n v="167.63513513513513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x v="72"/>
    <n v="123040"/>
    <n v="61.984886649874063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x v="73"/>
    <n v="12516"/>
    <n v="260.75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x v="74"/>
    <n v="8588"/>
    <n v="252.58823529411765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x v="75"/>
    <n v="6132"/>
    <n v="78.615384615384613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x v="76"/>
    <n v="74688"/>
    <n v="48.404406999351913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x v="77"/>
    <n v="51775"/>
    <n v="258.875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x v="78"/>
    <n v="65877"/>
    <n v="60.548713235294116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x v="49"/>
    <n v="8807"/>
    <n v="303.68965517241378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x v="79"/>
    <n v="1017"/>
    <n v="112.99999999999999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x v="80"/>
    <n v="151513"/>
    <n v="217.37876614060258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x v="81"/>
    <n v="12047"/>
    <n v="926.69230769230762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x v="82"/>
    <n v="32951"/>
    <n v="33.692229038854805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x v="4"/>
    <n v="14951"/>
    <n v="196.7236842105263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x v="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x v="79"/>
    <n v="9193"/>
    <n v="1021.4444444444445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x v="41"/>
    <n v="10422"/>
    <n v="281.67567567567568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x v="83"/>
    <n v="2461"/>
    <n v="24.610000000000003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x v="84"/>
    <n v="170623"/>
    <n v="143.14010067114094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x v="85"/>
    <n v="9829"/>
    <n v="144.54411764705884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x v="61"/>
    <n v="14006"/>
    <n v="359.12820512820514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x v="26"/>
    <n v="6527"/>
    <n v="186.48571428571427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x v="42"/>
    <n v="8929"/>
    <n v="595.2666666666666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x v="5"/>
    <n v="3079"/>
    <n v="59.21153846153846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x v="86"/>
    <n v="21307"/>
    <n v="14.96278089887640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x v="87"/>
    <n v="73653"/>
    <n v="119.95602605863192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x v="53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x v="88"/>
    <n v="12437"/>
    <n v="376.87878787878788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x v="89"/>
    <n v="13816"/>
    <n v="727.15789473684208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x v="90"/>
    <n v="145382"/>
    <n v="87.21175764847029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x v="44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x v="70"/>
    <n v="8523"/>
    <n v="173.9387755102041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x v="91"/>
    <n v="6351"/>
    <n v="117.61111111111111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x v="92"/>
    <n v="10748"/>
    <n v="214.96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x v="93"/>
    <n v="112272"/>
    <n v="149.49667110519306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x v="94"/>
    <n v="99361"/>
    <n v="219.33995584988963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x v="95"/>
    <n v="88055"/>
    <n v="64.367690058479525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x v="96"/>
    <n v="33092"/>
    <n v="18.622397298818232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x v="97"/>
    <n v="9562"/>
    <n v="367.76923076923077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x v="98"/>
    <n v="8475"/>
    <n v="159.90566037735849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x v="99"/>
    <n v="69617"/>
    <n v="38.633185349611544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x v="100"/>
    <n v="53067"/>
    <n v="51.42151162790698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x v="101"/>
    <n v="42596"/>
    <n v="60.334277620396605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x v="102"/>
    <n v="4756"/>
    <n v="3.20269360269360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x v="103"/>
    <n v="14925"/>
    <n v="155.4687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x v="104"/>
    <n v="166116"/>
    <n v="100.85974499089254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x v="88"/>
    <n v="3834"/>
    <n v="116.18181818181819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x v="6"/>
    <n v="13985"/>
    <n v="310.77777777777777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x v="105"/>
    <n v="89288"/>
    <n v="89.73668341708543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x v="106"/>
    <n v="5488"/>
    <n v="71.27272727272728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x v="107"/>
    <n v="2721"/>
    <n v="3.2862318840579712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x v="37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x v="103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x v="108"/>
    <n v="19246"/>
    <n v="20.896851248642779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x v="20"/>
    <n v="12274"/>
    <n v="223.16363636363636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x v="109"/>
    <n v="65323"/>
    <n v="101.59097978227061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x v="92"/>
    <n v="11502"/>
    <n v="230.03999999999996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x v="91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x v="25"/>
    <n v="11619"/>
    <n v="129.1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x v="110"/>
    <n v="59128"/>
    <n v="236.512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x v="35"/>
    <n v="1518"/>
    <n v="17.25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x v="111"/>
    <n v="9337"/>
    <n v="112.49397590361446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x v="29"/>
    <n v="11255"/>
    <n v="121.02150537634408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x v="8"/>
    <n v="13632"/>
    <n v="219.87096774193549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x v="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x v="112"/>
    <n v="88037"/>
    <n v="64.166909620991248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x v="113"/>
    <n v="175573"/>
    <n v="423.06746987951806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x v="114"/>
    <n v="176112"/>
    <n v="92.98416050686377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x v="115"/>
    <n v="100650"/>
    <n v="58.756567425569173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x v="116"/>
    <n v="90706"/>
    <n v="65.022222222222226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x v="117"/>
    <n v="26914"/>
    <n v="73.939560439560438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x v="3"/>
    <n v="2212"/>
    <n v="52.666666666666664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x v="118"/>
    <n v="4640"/>
    <n v="220.95238095238096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x v="119"/>
    <n v="191222"/>
    <n v="100.01150627615063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x v="48"/>
    <n v="12985"/>
    <n v="162.3125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x v="20"/>
    <n v="4300"/>
    <n v="78.181818181818187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x v="55"/>
    <n v="9134"/>
    <n v="149.73770491803279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x v="26"/>
    <n v="8864"/>
    <n v="253.25714285714284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x v="120"/>
    <n v="150755"/>
    <n v="100.16943521594683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x v="121"/>
    <n v="110279"/>
    <n v="121.99004424778761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x v="122"/>
    <n v="13439"/>
    <n v="137.13265306122449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x v="97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x v="123"/>
    <n v="40107"/>
    <n v="31.30913348946136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x v="124"/>
    <n v="98811"/>
    <n v="424.08154506437768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x v="125"/>
    <n v="5528"/>
    <n v="2.93886230728336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x v="7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x v="126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x v="127"/>
    <n v="157635"/>
    <n v="163.01447776628748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x v="60"/>
    <n v="5368"/>
    <n v="894.66666666666674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x v="128"/>
    <n v="47459"/>
    <n v="26.19150110375275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x v="129"/>
    <n v="86060"/>
    <n v="74.834782608695647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x v="130"/>
    <n v="161593"/>
    <n v="416.4768041237113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x v="44"/>
    <n v="6927"/>
    <n v="96.208333333333329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x v="131"/>
    <n v="159185"/>
    <n v="357.71910112359546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x v="132"/>
    <n v="172736"/>
    <n v="308.45714285714286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x v="133"/>
    <n v="5315"/>
    <n v="61.802325581395344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x v="134"/>
    <n v="195750"/>
    <n v="722.32472324723244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x v="135"/>
    <n v="3525"/>
    <n v="69.117647058823522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x v="136"/>
    <n v="10550"/>
    <n v="293.05555555555554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x v="67"/>
    <n v="718"/>
    <n v="71.8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x v="137"/>
    <n v="28358"/>
    <n v="31.934684684684683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x v="138"/>
    <n v="138384"/>
    <n v="229.87375415282392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x v="139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x v="140"/>
    <n v="45004"/>
    <n v="23.525352848928385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x v="41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x v="141"/>
    <n v="3188"/>
    <n v="37.952380952380956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x v="142"/>
    <n v="8517"/>
    <n v="19.992957746478872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x v="47"/>
    <n v="3012"/>
    <n v="45.636363636363633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x v="143"/>
    <n v="8716"/>
    <n v="122.7605633802817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x v="144"/>
    <n v="57157"/>
    <n v="361.7531645569620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x v="139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x v="145"/>
    <n v="163118"/>
    <n v="298.20475319926874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x v="146"/>
    <n v="6041"/>
    <n v="9.5585443037974684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x v="37"/>
    <n v="968"/>
    <n v="53.777777777777779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x v="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x v="118"/>
    <n v="14305"/>
    <n v="681.19047619047615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x v="111"/>
    <n v="6543"/>
    <n v="78.831325301204828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x v="147"/>
    <n v="193413"/>
    <n v="134.40792216817235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x v="148"/>
    <n v="2529"/>
    <n v="3.3719999999999999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x v="81"/>
    <n v="5614"/>
    <n v="431.84615384615387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x v="25"/>
    <n v="3496"/>
    <n v="38.844444444444441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x v="67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x v="149"/>
    <n v="199110"/>
    <n v="101.12239715591672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x v="150"/>
    <n v="41212"/>
    <n v="21.188688946015425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x v="151"/>
    <n v="6338"/>
    <n v="67.425531914893625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x v="152"/>
    <n v="99100"/>
    <n v="94.923371647509583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x v="32"/>
    <n v="12300"/>
    <n v="151.85185185185185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x v="153"/>
    <n v="171549"/>
    <n v="195.16382252559728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x v="1"/>
    <n v="14324"/>
    <n v="1023.1428571428571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x v="154"/>
    <n v="6024"/>
    <n v="3.841836734693878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x v="155"/>
    <n v="188721"/>
    <n v="155.07066557107643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x v="156"/>
    <n v="57911"/>
    <n v="44.753477588871718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x v="57"/>
    <n v="12309"/>
    <n v="215.94736842105263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x v="157"/>
    <n v="138497"/>
    <n v="332.12709832134288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x v="58"/>
    <n v="667"/>
    <n v="8.4430379746835449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x v="158"/>
    <n v="119830"/>
    <n v="98.625514403292186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x v="73"/>
    <n v="6623"/>
    <n v="137.97916666666669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x v="159"/>
    <n v="81897"/>
    <n v="93.81099656357388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x v="160"/>
    <n v="186885"/>
    <n v="403.63930885529157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x v="161"/>
    <n v="176398"/>
    <n v="260.1740412979351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x v="162"/>
    <n v="10999"/>
    <n v="366.63333333333333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x v="163"/>
    <n v="102751"/>
    <n v="168.7208538587848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x v="164"/>
    <n v="165352"/>
    <n v="119.90717911530093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x v="165"/>
    <n v="165798"/>
    <n v="193.68925233644859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x v="166"/>
    <n v="10084"/>
    <n v="420.16666666666669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x v="44"/>
    <n v="5523"/>
    <n v="76.708333333333329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x v="74"/>
    <n v="5823"/>
    <n v="171.26470588235293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x v="167"/>
    <n v="6000"/>
    <n v="157.89473684210526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x v="168"/>
    <n v="8181"/>
    <n v="109.08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x v="133"/>
    <n v="3589"/>
    <n v="41.732558139534881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x v="169"/>
    <n v="4323"/>
    <n v="10.944303797468354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x v="29"/>
    <n v="14822"/>
    <n v="159.3763440860215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x v="166"/>
    <n v="10138"/>
    <n v="422.41666666666669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x v="170"/>
    <n v="3127"/>
    <n v="97.71875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x v="171"/>
    <n v="123124"/>
    <n v="418.7891156462584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x v="172"/>
    <n v="171729"/>
    <n v="101.91632047477745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x v="141"/>
    <n v="10729"/>
    <n v="127.72619047619047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x v="173"/>
    <n v="10240"/>
    <n v="445.21739130434781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x v="31"/>
    <n v="3988"/>
    <n v="569.71428571428578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x v="49"/>
    <n v="14771"/>
    <n v="509.34482758620686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x v="6"/>
    <n v="14649"/>
    <n v="325.5333333333333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x v="174"/>
    <n v="184658"/>
    <n v="932.61616161616166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x v="8"/>
    <n v="13103"/>
    <n v="211.33870967741933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x v="175"/>
    <n v="168095"/>
    <n v="273.32520325203251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x v="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x v="143"/>
    <n v="3840"/>
    <n v="54.084507042253513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x v="67"/>
    <n v="6263"/>
    <n v="626.29999999999995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x v="158"/>
    <n v="108161"/>
    <n v="89.021399176954731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x v="176"/>
    <n v="8505"/>
    <n v="184.89130434782609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x v="177"/>
    <n v="96735"/>
    <n v="120.16770186335404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x v="178"/>
    <n v="959"/>
    <n v="23.390243902439025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x v="57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x v="92"/>
    <n v="13424"/>
    <n v="268.4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x v="37"/>
    <n v="10755"/>
    <n v="597.5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x v="9"/>
    <n v="9935"/>
    <n v="157.6984126984126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x v="179"/>
    <n v="26303"/>
    <n v="31.201660735468568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x v="12"/>
    <n v="5328"/>
    <n v="313.41176470588238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x v="49"/>
    <n v="10756"/>
    <n v="370.8965517241379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x v="180"/>
    <n v="165375"/>
    <n v="362.66447368421052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x v="70"/>
    <n v="6031"/>
    <n v="123.08163265306122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x v="181"/>
    <n v="85902"/>
    <n v="76.766756032171585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x v="182"/>
    <n v="143910"/>
    <n v="233.62012987012989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x v="42"/>
    <n v="2708"/>
    <n v="180.53333333333333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x v="26"/>
    <n v="8842"/>
    <n v="252.6285714285714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x v="183"/>
    <n v="47260"/>
    <n v="27.176538240368025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x v="184"/>
    <n v="1953"/>
    <n v="1.2706571242680547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x v="185"/>
    <n v="155349"/>
    <n v="304.0097847358121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x v="75"/>
    <n v="10704"/>
    <n v="137.23076923076923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x v="166"/>
    <n v="773"/>
    <n v="32.208333333333336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x v="61"/>
    <n v="9419"/>
    <n v="241.51282051282053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x v="20"/>
    <n v="5324"/>
    <n v="96.8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x v="31"/>
    <n v="7465"/>
    <n v="1066.428571428571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x v="50"/>
    <n v="8799"/>
    <n v="325.88888888888891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x v="48"/>
    <n v="13656"/>
    <n v="170.70000000000002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x v="186"/>
    <n v="14536"/>
    <n v="581.44000000000005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x v="187"/>
    <n v="150552"/>
    <n v="91.520972644376897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x v="141"/>
    <n v="9076"/>
    <n v="108.04761904761904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x v="32"/>
    <n v="1517"/>
    <n v="18.728395061728396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x v="122"/>
    <n v="8153"/>
    <n v="83.193877551020407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x v="79"/>
    <n v="6357"/>
    <n v="706.33333333333337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x v="188"/>
    <n v="19557"/>
    <n v="17.446030330062445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x v="9"/>
    <n v="13213"/>
    <n v="209.73015873015873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x v="36"/>
    <n v="5476"/>
    <n v="97.785714285714292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x v="126"/>
    <n v="13474"/>
    <n v="1684.25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x v="189"/>
    <n v="91722"/>
    <n v="54.402135231316727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x v="37"/>
    <n v="8219"/>
    <n v="456.61111111111109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x v="19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x v="191"/>
    <n v="1065"/>
    <n v="16.384615384615383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x v="60"/>
    <n v="8038"/>
    <n v="1339.6666666666667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x v="192"/>
    <n v="68769"/>
    <n v="35.65007776049766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x v="55"/>
    <n v="3352"/>
    <n v="54.950819672131146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x v="44"/>
    <n v="6785"/>
    <n v="94.23611111111111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x v="26"/>
    <n v="5037"/>
    <n v="143.91428571428571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x v="167"/>
    <n v="1954"/>
    <n v="51.421052631578945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x v="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x v="79"/>
    <n v="12102"/>
    <n v="1344.6666666666667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x v="193"/>
    <n v="24234"/>
    <n v="31.844940867279899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x v="74"/>
    <n v="2809"/>
    <n v="82.617647058823536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x v="118"/>
    <n v="11469"/>
    <n v="546.14285714285722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x v="54"/>
    <n v="8014"/>
    <n v="286.21428571428572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x v="191"/>
    <n v="514"/>
    <n v="7.9076923076923071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x v="194"/>
    <n v="43473"/>
    <n v="132.13677811550153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x v="195"/>
    <n v="87560"/>
    <n v="74.077834179357026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x v="178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x v="75"/>
    <n v="1586"/>
    <n v="20.333333333333332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x v="9"/>
    <n v="12812"/>
    <n v="203.36507936507937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x v="18"/>
    <n v="183345"/>
    <n v="310.2284263959391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x v="196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x v="1"/>
    <n v="4126"/>
    <n v="294.71428571428572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x v="40"/>
    <n v="3220"/>
    <n v="33.89473684210526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x v="103"/>
    <n v="6401"/>
    <n v="66.677083333333329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x v="47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x v="57"/>
    <n v="903"/>
    <n v="15.842105263157894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x v="141"/>
    <n v="3251"/>
    <n v="38.702380952380956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x v="197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x v="198"/>
    <n v="160422"/>
    <n v="94.144366197183089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x v="199"/>
    <n v="196377"/>
    <n v="166.56234096692114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x v="200"/>
    <n v="2148"/>
    <n v="24.134831460674157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x v="143"/>
    <n v="11648"/>
    <n v="164.05633802816902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x v="191"/>
    <n v="5897"/>
    <n v="90.72307692307693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x v="44"/>
    <n v="3326"/>
    <n v="46.194444444444443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x v="97"/>
    <n v="1002"/>
    <n v="38.53846153846154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x v="201"/>
    <n v="131826"/>
    <n v="133.5623100303951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x v="202"/>
    <n v="21477"/>
    <n v="22.896588486140725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x v="203"/>
    <n v="62330"/>
    <n v="184.95548961424333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x v="88"/>
    <n v="14643"/>
    <n v="443.72727272727275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x v="204"/>
    <n v="41396"/>
    <n v="199.9806763285024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x v="103"/>
    <n v="11900"/>
    <n v="123.95833333333333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x v="205"/>
    <n v="123538"/>
    <n v="186.61329305135951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x v="206"/>
    <n v="198628"/>
    <n v="114.28538550057536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x v="207"/>
    <n v="68602"/>
    <n v="97.032531824611041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x v="208"/>
    <n v="116064"/>
    <n v="122.81904761904762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x v="209"/>
    <n v="125042"/>
    <n v="179.14326647564468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x v="210"/>
    <n v="108974"/>
    <n v="79.951577402787962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x v="211"/>
    <n v="34964"/>
    <n v="94.242587601078171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x v="212"/>
    <n v="96777"/>
    <n v="84.669291338582681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x v="213"/>
    <n v="31864"/>
    <n v="66.521920668058456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x v="25"/>
    <n v="4853"/>
    <n v="53.92222222222222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x v="214"/>
    <n v="82959"/>
    <n v="41.98329959514170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x v="215"/>
    <n v="23159"/>
    <n v="14.69479695431472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x v="48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x v="79"/>
    <n v="12607"/>
    <n v="1400.7777777777778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x v="216"/>
    <n v="142823"/>
    <n v="71.770351758793964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x v="217"/>
    <n v="95958"/>
    <n v="53.07411504424778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x v="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x v="218"/>
    <n v="94631"/>
    <n v="127.7071524966261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x v="54"/>
    <n v="977"/>
    <n v="34.892857142857139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x v="219"/>
    <n v="137961"/>
    <n v="410.59821428571428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x v="55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x v="167"/>
    <n v="2241"/>
    <n v="58.973684210526315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x v="29"/>
    <n v="3431"/>
    <n v="36.892473118279568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x v="173"/>
    <n v="4253"/>
    <n v="184.91304347826087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x v="62"/>
    <n v="1146"/>
    <n v="11.81443298969072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x v="220"/>
    <n v="11948"/>
    <n v="298.7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x v="221"/>
    <n v="135132"/>
    <n v="226.35175879396985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x v="20"/>
    <n v="9546"/>
    <n v="173.56363636363636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x v="41"/>
    <n v="13755"/>
    <n v="371.75675675675677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x v="5"/>
    <n v="8330"/>
    <n v="160.19230769230771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x v="79"/>
    <n v="14547"/>
    <n v="1616.3333333333335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x v="39"/>
    <n v="11735"/>
    <n v="733.4375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x v="37"/>
    <n v="10658"/>
    <n v="592.11111111111109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x v="34"/>
    <n v="1870"/>
    <n v="18.88888888888888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x v="5"/>
    <n v="14394"/>
    <n v="276.80769230769232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x v="91"/>
    <n v="14743"/>
    <n v="273.01851851851848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x v="222"/>
    <n v="178965"/>
    <n v="159.3633125556544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x v="223"/>
    <n v="128410"/>
    <n v="67.869978858350947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x v="79"/>
    <n v="14324"/>
    <n v="1591.5555555555554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x v="224"/>
    <n v="164291"/>
    <n v="730.18222222222221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x v="225"/>
    <n v="22073"/>
    <n v="13.185782556750297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x v="5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x v="74"/>
    <n v="12275"/>
    <n v="361.0294117647059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x v="226"/>
    <n v="5098"/>
    <n v="10.257545271629779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x v="227"/>
    <n v="24882"/>
    <n v="13.96296296296296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x v="44"/>
    <n v="2912"/>
    <n v="40.444444444444443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x v="186"/>
    <n v="4008"/>
    <n v="160.32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x v="98"/>
    <n v="9749"/>
    <n v="183.9433962264151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x v="14"/>
    <n v="5803"/>
    <n v="63.769230769230766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x v="9"/>
    <n v="14199"/>
    <n v="225.38095238095238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x v="228"/>
    <n v="196779"/>
    <n v="172.00961538461539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x v="229"/>
    <n v="56859"/>
    <n v="146.16709511568124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x v="230"/>
    <n v="103554"/>
    <n v="76.4236162361623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x v="231"/>
    <n v="42795"/>
    <n v="39.261467889908261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x v="232"/>
    <n v="12938"/>
    <n v="11.270034843205574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x v="233"/>
    <n v="101352"/>
    <n v="122.11084337349398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x v="166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x v="234"/>
    <n v="4393"/>
    <n v="7.2731788079470201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x v="235"/>
    <n v="67546"/>
    <n v="65.642371234207957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x v="236"/>
    <n v="143788"/>
    <n v="228.96178343949046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x v="126"/>
    <n v="3755"/>
    <n v="469.37499999999994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x v="143"/>
    <n v="9238"/>
    <n v="130.11267605633802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x v="237"/>
    <n v="77012"/>
    <n v="167.05422993492408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x v="32"/>
    <n v="14083"/>
    <n v="173.8641975308642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x v="12"/>
    <n v="12202"/>
    <n v="717.76470588235293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x v="238"/>
    <n v="62127"/>
    <n v="63.850976361767728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x v="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x v="79"/>
    <n v="13772"/>
    <n v="1530.2222222222222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x v="19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x v="239"/>
    <n v="168820"/>
    <n v="86.220633299284984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x v="240"/>
    <n v="154321"/>
    <n v="315.58486707566465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x v="241"/>
    <n v="26527"/>
    <n v="89.618243243243242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x v="242"/>
    <n v="71583"/>
    <n v="182.14503816793894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x v="74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x v="243"/>
    <n v="12129"/>
    <n v="131.83695652173913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x v="244"/>
    <n v="62804"/>
    <n v="46.315634218289084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x v="184"/>
    <n v="55536"/>
    <n v="36.132726089785294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x v="75"/>
    <n v="8161"/>
    <n v="104.62820512820512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x v="118"/>
    <n v="14046"/>
    <n v="668.8571428571428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x v="245"/>
    <n v="117628"/>
    <n v="62.072823218997364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x v="246"/>
    <n v="159405"/>
    <n v="84.699787460148784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x v="247"/>
    <n v="12552"/>
    <n v="11.059030837004405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x v="248"/>
    <n v="59007"/>
    <n v="43.838781575037146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x v="12"/>
    <n v="943"/>
    <n v="55.470588235294116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x v="249"/>
    <n v="93963"/>
    <n v="57.399511301160658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x v="250"/>
    <n v="140469"/>
    <n v="123.43497363796135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x v="92"/>
    <n v="6423"/>
    <n v="128.46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x v="151"/>
    <n v="6015"/>
    <n v="63.989361702127653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x v="251"/>
    <n v="11075"/>
    <n v="127.29885057471265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x v="252"/>
    <n v="15723"/>
    <n v="10.638024357239512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x v="135"/>
    <n v="2064"/>
    <n v="40.470588235294116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x v="50"/>
    <n v="7767"/>
    <n v="287.66666666666663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x v="37"/>
    <n v="10313"/>
    <n v="572.94444444444446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x v="253"/>
    <n v="197018"/>
    <n v="112.9042979942693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x v="254"/>
    <n v="47037"/>
    <n v="46.387573964497044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x v="255"/>
    <n v="173191"/>
    <n v="90.675916230366497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x v="32"/>
    <n v="5487"/>
    <n v="67.74074074074074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x v="135"/>
    <n v="9817"/>
    <n v="192.49019607843135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x v="106"/>
    <n v="6369"/>
    <n v="82.714285714285722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x v="256"/>
    <n v="65755"/>
    <n v="54.163920922570021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x v="91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x v="257"/>
    <n v="178120"/>
    <n v="116.87664041994749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x v="81"/>
    <n v="13678"/>
    <n v="1052.153846153846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x v="32"/>
    <n v="9969"/>
    <n v="123.07407407407408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x v="111"/>
    <n v="14827"/>
    <n v="178.63855421686748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x v="258"/>
    <n v="100900"/>
    <n v="355.28169014084506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x v="259"/>
    <n v="165954"/>
    <n v="161.90634146341463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x v="26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x v="91"/>
    <n v="10731"/>
    <n v="198.72222222222223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x v="29"/>
    <n v="3232"/>
    <n v="34.752688172043008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x v="8"/>
    <n v="10938"/>
    <n v="176.41935483870967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x v="118"/>
    <n v="10739"/>
    <n v="511.38095238095235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x v="85"/>
    <n v="5579"/>
    <n v="82.044117647058826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x v="261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x v="262"/>
    <n v="45384"/>
    <n v="50.482758620689658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x v="79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x v="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x v="263"/>
    <n v="182302"/>
    <n v="122.84501347708894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x v="73"/>
    <n v="3045"/>
    <n v="63.4375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x v="264"/>
    <n v="102749"/>
    <n v="56.33168859649122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x v="220"/>
    <n v="1763"/>
    <n v="44.074999999999996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x v="265"/>
    <n v="137904"/>
    <n v="118.37253218884121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x v="266"/>
    <n v="152438"/>
    <n v="104.1243169398907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x v="92"/>
    <n v="1332"/>
    <n v="26.640000000000004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x v="267"/>
    <n v="118706"/>
    <n v="351.20118343195264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x v="9"/>
    <n v="5674"/>
    <n v="90.063492063492063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x v="166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x v="268"/>
    <n v="139354"/>
    <n v="141.04655870445345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x v="269"/>
    <n v="57734"/>
    <n v="30.57944915254237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x v="270"/>
    <n v="145265"/>
    <n v="108.16455696202532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x v="271"/>
    <n v="95020"/>
    <n v="133.45505617977528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x v="53"/>
    <n v="8829"/>
    <n v="187.85106382978722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x v="272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x v="1"/>
    <n v="8053"/>
    <n v="575.21428571428578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x v="22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x v="36"/>
    <n v="10328"/>
    <n v="184.4285714285714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x v="136"/>
    <n v="10289"/>
    <n v="285.80555555555554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x v="33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x v="273"/>
    <n v="60342"/>
    <n v="39.234070221066318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x v="92"/>
    <n v="8907"/>
    <n v="178.14000000000001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x v="220"/>
    <n v="14606"/>
    <n v="365.1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x v="71"/>
    <n v="8432"/>
    <n v="113.9459459459459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x v="274"/>
    <n v="57122"/>
    <n v="29.828720626631856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x v="275"/>
    <n v="4613"/>
    <n v="54.270588235294113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x v="276"/>
    <n v="162603"/>
    <n v="236.34156976744185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x v="166"/>
    <n v="12310"/>
    <n v="512.9166666666666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x v="133"/>
    <n v="8656"/>
    <n v="100.65116279069768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x v="277"/>
    <n v="159931"/>
    <n v="81.348423194303152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x v="3"/>
    <n v="689"/>
    <n v="16.404761904761905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x v="278"/>
    <n v="48236"/>
    <n v="52.774617067833695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x v="241"/>
    <n v="77021"/>
    <n v="260.20608108108109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x v="279"/>
    <n v="27844"/>
    <n v="30.73289183222958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x v="5"/>
    <n v="702"/>
    <n v="13.5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x v="280"/>
    <n v="197024"/>
    <n v="178.62556663644605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x v="98"/>
    <n v="11663"/>
    <n v="220.0566037735849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x v="243"/>
    <n v="9339"/>
    <n v="101.5108695652174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x v="166"/>
    <n v="4596"/>
    <n v="191.5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x v="281"/>
    <n v="173437"/>
    <n v="305.34683098591546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x v="255"/>
    <n v="45831"/>
    <n v="23.995287958115181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x v="79"/>
    <n v="6514"/>
    <n v="723.77777777777771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x v="186"/>
    <n v="13684"/>
    <n v="547.36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x v="170"/>
    <n v="13264"/>
    <n v="414.49999999999994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x v="282"/>
    <n v="1667"/>
    <n v="0.9069640914036997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x v="122"/>
    <n v="3349"/>
    <n v="34.173469387755098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x v="283"/>
    <n v="46317"/>
    <n v="23.948810754912099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x v="284"/>
    <n v="78743"/>
    <n v="48.072649572649574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x v="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x v="285"/>
    <n v="107743"/>
    <n v="70.145182291666657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x v="81"/>
    <n v="6889"/>
    <n v="529.92307692307691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x v="286"/>
    <n v="45983"/>
    <n v="180.32549019607845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x v="168"/>
    <n v="6924"/>
    <n v="92.320000000000007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x v="262"/>
    <n v="12497"/>
    <n v="13.901001112347053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x v="287"/>
    <n v="166874"/>
    <n v="927.0777777777776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x v="118"/>
    <n v="837"/>
    <n v="39.857142857142861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x v="288"/>
    <n v="193820"/>
    <n v="112.2292993630573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x v="172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x v="75"/>
    <n v="9289"/>
    <n v="119.08974358974358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x v="252"/>
    <n v="35498"/>
    <n v="24.01759133964817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x v="14"/>
    <n v="12678"/>
    <n v="139.31868131868131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x v="111"/>
    <n v="3260"/>
    <n v="39.277108433734945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x v="289"/>
    <n v="31123"/>
    <n v="22.439077144917089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x v="133"/>
    <n v="4797"/>
    <n v="55.779069767441861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x v="290"/>
    <n v="53324"/>
    <n v="42.523125996810208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x v="291"/>
    <n v="6608"/>
    <n v="112.00000000000001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x v="35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x v="96"/>
    <n v="180802"/>
    <n v="101.74563871693867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x v="126"/>
    <n v="3406"/>
    <n v="425.75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x v="4"/>
    <n v="11061"/>
    <n v="145.53947368421052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x v="292"/>
    <n v="16389"/>
    <n v="32.453465346534657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x v="79"/>
    <n v="6303"/>
    <n v="700.33333333333326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x v="127"/>
    <n v="81136"/>
    <n v="83.904860392967933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x v="118"/>
    <n v="1768"/>
    <n v="84.19047619047619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x v="111"/>
    <n v="12944"/>
    <n v="155.95180722891567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x v="223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x v="25"/>
    <n v="7227"/>
    <n v="80.300000000000011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x v="135"/>
    <n v="574"/>
    <n v="11.254901960784313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x v="293"/>
    <n v="96328"/>
    <n v="91.740952380952379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x v="294"/>
    <n v="178338"/>
    <n v="95.521156936261391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x v="39"/>
    <n v="8046"/>
    <n v="502.87499999999994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x v="295"/>
    <n v="184086"/>
    <n v="159.24394463667818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x v="296"/>
    <n v="13385"/>
    <n v="15.02244668911335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x v="97"/>
    <n v="12533"/>
    <n v="482.03846153846149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x v="122"/>
    <n v="14697"/>
    <n v="149.96938775510205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x v="197"/>
    <n v="98935"/>
    <n v="117.22156398104266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x v="297"/>
    <n v="57034"/>
    <n v="37.695968274950431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x v="122"/>
    <n v="7120"/>
    <n v="72.653061224489804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x v="98"/>
    <n v="14097"/>
    <n v="265.98113207547169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x v="298"/>
    <n v="43086"/>
    <n v="24.205617977528089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x v="299"/>
    <n v="1930"/>
    <n v="2.5064935064935066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x v="300"/>
    <n v="13864"/>
    <n v="16.329799764428738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x v="54"/>
    <n v="7742"/>
    <n v="276.5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x v="301"/>
    <n v="164109"/>
    <n v="88.803571428571431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x v="3"/>
    <n v="6870"/>
    <n v="163.57142857142856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x v="81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x v="302"/>
    <n v="179074"/>
    <n v="270.91376701966715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x v="303"/>
    <n v="83843"/>
    <n v="284.21355932203392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x v="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x v="304"/>
    <n v="105598"/>
    <n v="58.6329816768462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x v="25"/>
    <n v="8866"/>
    <n v="98.51111111111112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x v="305"/>
    <n v="75022"/>
    <n v="43.97538100820633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x v="40"/>
    <n v="14408"/>
    <n v="151.66315789473683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x v="9"/>
    <n v="14089"/>
    <n v="223.63492063492063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x v="5"/>
    <n v="12467"/>
    <n v="239.75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x v="46"/>
    <n v="11960"/>
    <n v="199.33333333333334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x v="306"/>
    <n v="7966"/>
    <n v="137.34482758620689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x v="307"/>
    <n v="106321"/>
    <n v="100.9696106362773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x v="77"/>
    <n v="158832"/>
    <n v="794.16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x v="162"/>
    <n v="11091"/>
    <n v="369.7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x v="34"/>
    <n v="1269"/>
    <n v="12.818181818181817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x v="41"/>
    <n v="5107"/>
    <n v="138.02702702702703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x v="308"/>
    <n v="141393"/>
    <n v="83.813278008298752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x v="309"/>
    <n v="194166"/>
    <n v="204.60063224446787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x v="29"/>
    <n v="4124"/>
    <n v="44.344086021505376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x v="85"/>
    <n v="14865"/>
    <n v="218.60294117647058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x v="310"/>
    <n v="134688"/>
    <n v="186.03314917127071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x v="311"/>
    <n v="47705"/>
    <n v="237.33830845771143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x v="312"/>
    <n v="95364"/>
    <n v="305.65384615384613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x v="26"/>
    <n v="3295"/>
    <n v="94.142857142857139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x v="25"/>
    <n v="4896"/>
    <n v="54.400000000000006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x v="313"/>
    <n v="7496"/>
    <n v="111.88059701492537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x v="50"/>
    <n v="9967"/>
    <n v="369.14814814814815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x v="314"/>
    <n v="52421"/>
    <n v="62.930372148859547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x v="62"/>
    <n v="6298"/>
    <n v="64.927835051546396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x v="139"/>
    <n v="1546"/>
    <n v="18.853658536585368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x v="315"/>
    <n v="16168"/>
    <n v="16.754404145077721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x v="8"/>
    <n v="6269"/>
    <n v="101.11290322580646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x v="316"/>
    <n v="149578"/>
    <n v="341.5022831050228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x v="46"/>
    <n v="3841"/>
    <n v="64.016666666666666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x v="251"/>
    <n v="4531"/>
    <n v="52.08045977011494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x v="317"/>
    <n v="60934"/>
    <n v="322.40211640211641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x v="318"/>
    <n v="103255"/>
    <n v="119.50810185185186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x v="200"/>
    <n v="13065"/>
    <n v="146.79775280898878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x v="31"/>
    <n v="6654"/>
    <n v="950.57142857142856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x v="151"/>
    <n v="6852"/>
    <n v="72.893617021276597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x v="215"/>
    <n v="124517"/>
    <n v="79.008248730964468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x v="58"/>
    <n v="5113"/>
    <n v="64.721518987341781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x v="143"/>
    <n v="5824"/>
    <n v="82.028169014084511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x v="60"/>
    <n v="6226"/>
    <n v="1037.6666666666667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x v="154"/>
    <n v="20243"/>
    <n v="12.910076530612244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x v="319"/>
    <n v="188288"/>
    <n v="154.84210526315789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x v="320"/>
    <n v="11167"/>
    <n v="7.0991735537190088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x v="321"/>
    <n v="146595"/>
    <n v="208.52773826458036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x v="58"/>
    <n v="7875"/>
    <n v="99.683544303797461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x v="322"/>
    <n v="148779"/>
    <n v="201.59756097560978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x v="323"/>
    <n v="175868"/>
    <n v="162.09032258064516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x v="324"/>
    <n v="5112"/>
    <n v="3.6436208125445471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x v="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x v="9"/>
    <n v="13018"/>
    <n v="206.63492063492063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x v="325"/>
    <n v="91176"/>
    <n v="128.23628691983123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x v="98"/>
    <n v="6342"/>
    <n v="119.66037735849055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x v="326"/>
    <n v="151438"/>
    <n v="170.73055242390078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x v="88"/>
    <n v="6178"/>
    <n v="187.21212121212122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x v="74"/>
    <n v="6405"/>
    <n v="188.38235294117646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x v="327"/>
    <n v="180667"/>
    <n v="131.2986918604651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x v="61"/>
    <n v="11075"/>
    <n v="283.97435897435901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x v="83"/>
    <n v="12042"/>
    <n v="120.41999999999999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x v="328"/>
    <n v="179356"/>
    <n v="419.0560747663551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x v="139"/>
    <n v="1136"/>
    <n v="13.853658536585368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x v="8"/>
    <n v="8645"/>
    <n v="139.43548387096774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x v="65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x v="329"/>
    <n v="41205"/>
    <n v="155.4905660377358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x v="275"/>
    <n v="14488"/>
    <n v="170.44705882352943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x v="330"/>
    <n v="12129"/>
    <n v="189.515625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x v="1"/>
    <n v="3496"/>
    <n v="249.71428571428572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x v="331"/>
    <n v="97037"/>
    <n v="48.860523665659613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x v="332"/>
    <n v="55757"/>
    <n v="28.461970393057683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x v="333"/>
    <n v="11525"/>
    <n v="268.0232558139534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x v="334"/>
    <n v="158669"/>
    <n v="619.80078125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x v="335"/>
    <n v="5916"/>
    <n v="3.1301587301587301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x v="336"/>
    <n v="150806"/>
    <n v="159.92152704135739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x v="135"/>
    <n v="14249"/>
    <n v="279.39215686274508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x v="168"/>
    <n v="5803"/>
    <n v="77.373333333333335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x v="330"/>
    <n v="13205"/>
    <n v="206.32812500000003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x v="39"/>
    <n v="11108"/>
    <n v="694.25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x v="89"/>
    <n v="2884"/>
    <n v="151.789473684210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x v="337"/>
    <n v="55476"/>
    <n v="64.5820721769499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x v="40"/>
    <n v="5973"/>
    <n v="62.873684210526314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x v="338"/>
    <n v="183756"/>
    <n v="310.39864864864865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x v="339"/>
    <n v="30902"/>
    <n v="42.859916782246884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x v="313"/>
    <n v="5569"/>
    <n v="83.119402985074629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x v="195"/>
    <n v="92824"/>
    <n v="78.531302876480552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x v="340"/>
    <n v="158590"/>
    <n v="114.09352517985612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x v="341"/>
    <n v="127591"/>
    <n v="64.537683358624179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x v="275"/>
    <n v="6750"/>
    <n v="79.411764705882348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x v="342"/>
    <n v="9318"/>
    <n v="11.419117647058824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x v="133"/>
    <n v="4832"/>
    <n v="56.186046511627907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x v="343"/>
    <n v="19769"/>
    <n v="16.501669449081803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x v="151"/>
    <n v="11277"/>
    <n v="119.96808510638297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x v="243"/>
    <n v="13382"/>
    <n v="145.45652173913044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x v="344"/>
    <n v="32986"/>
    <n v="221.38255033557047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x v="345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x v="346"/>
    <n v="178483"/>
    <n v="92.911504424778755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x v="201"/>
    <n v="87448"/>
    <n v="88.599797365754824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x v="6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x v="347"/>
    <n v="62174"/>
    <n v="63.056795131845846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x v="155"/>
    <n v="59003"/>
    <n v="48.482333607230892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x v="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x v="348"/>
    <n v="174039"/>
    <n v="88.47941026944585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x v="83"/>
    <n v="12684"/>
    <n v="126.84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x v="60"/>
    <n v="14033"/>
    <n v="2338.833333333333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x v="349"/>
    <n v="177936"/>
    <n v="508.3885714285714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x v="350"/>
    <n v="13212"/>
    <n v="191.47826086956522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x v="351"/>
    <n v="49879"/>
    <n v="42.12753378378378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x v="83"/>
    <n v="824"/>
    <n v="8.24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x v="352"/>
    <n v="31594"/>
    <n v="60.064638783269963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x v="353"/>
    <n v="57010"/>
    <n v="47.232808616404313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x v="14"/>
    <n v="7438"/>
    <n v="81.736263736263737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x v="354"/>
    <n v="57872"/>
    <n v="54.187265917603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x v="14"/>
    <n v="8906"/>
    <n v="97.868131868131869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x v="83"/>
    <n v="7724"/>
    <n v="77.239999999999995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x v="355"/>
    <n v="26571"/>
    <n v="33.464735516372798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x v="135"/>
    <n v="12219"/>
    <n v="239.58823529411765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x v="33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x v="350"/>
    <n v="12155"/>
    <n v="176.1594202898550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x v="356"/>
    <n v="5593"/>
    <n v="20.33818181818182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x v="357"/>
    <n v="175020"/>
    <n v="358.64754098360658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x v="358"/>
    <n v="75955"/>
    <n v="468.85802469135803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x v="359"/>
    <n v="119127"/>
    <n v="122.05635245901641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x v="360"/>
    <n v="110689"/>
    <n v="55.931783729156137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x v="36"/>
    <n v="2445"/>
    <n v="43.660714285714285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x v="361"/>
    <n v="57250"/>
    <n v="33.53837141183363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x v="62"/>
    <n v="11929"/>
    <n v="122.97938144329896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x v="362"/>
    <n v="118214"/>
    <n v="189.74959871589084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x v="98"/>
    <n v="4432"/>
    <n v="83.622641509433961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x v="105"/>
    <n v="17879"/>
    <n v="17.968844221105527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x v="1"/>
    <n v="14511"/>
    <n v="1036.5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x v="363"/>
    <n v="141822"/>
    <n v="97.405219780219781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x v="364"/>
    <n v="159037"/>
    <n v="86.386203150461711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x v="91"/>
    <n v="8109"/>
    <n v="150.16666666666666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x v="173"/>
    <n v="8244"/>
    <n v="358.43478260869563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x v="1"/>
    <n v="7600"/>
    <n v="542.85714285714289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x v="365"/>
    <n v="94501"/>
    <n v="67.500714285714281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x v="168"/>
    <n v="14381"/>
    <n v="191.74666666666667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x v="42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x v="49"/>
    <n v="12449"/>
    <n v="429.27586206896552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x v="190"/>
    <n v="7348"/>
    <n v="100.65753424657535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x v="136"/>
    <n v="8158"/>
    <n v="226.61111111111109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x v="92"/>
    <n v="7119"/>
    <n v="142.38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x v="46"/>
    <n v="5438"/>
    <n v="90.633333333333326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x v="366"/>
    <n v="115396"/>
    <n v="63.966740576496676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x v="14"/>
    <n v="7656"/>
    <n v="84.131868131868131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x v="243"/>
    <n v="12322"/>
    <n v="133.93478260869566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x v="367"/>
    <n v="96888"/>
    <n v="59.042047531992694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x v="368"/>
    <n v="196960"/>
    <n v="152.80062063615205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x v="369"/>
    <n v="188057"/>
    <n v="446.69121140142522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x v="71"/>
    <n v="6245"/>
    <n v="84.391891891891888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x v="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x v="370"/>
    <n v="91014"/>
    <n v="175.02692307692308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x v="251"/>
    <n v="4710"/>
    <n v="54.1379310344827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x v="371"/>
    <n v="197728"/>
    <n v="311.8738170347003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x v="251"/>
    <n v="10682"/>
    <n v="122.78160919540231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x v="372"/>
    <n v="168048"/>
    <n v="99.026517383618156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x v="2"/>
    <n v="138586"/>
    <n v="127.84686346863469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x v="190"/>
    <n v="11579"/>
    <n v="158.6164383561643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x v="12"/>
    <n v="12020"/>
    <n v="707.05882352941171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x v="122"/>
    <n v="13954"/>
    <n v="142.38775510204081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x v="333"/>
    <n v="6358"/>
    <n v="147.86046511627907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x v="8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x v="126"/>
    <n v="14725"/>
    <n v="1840.625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x v="350"/>
    <n v="11174"/>
    <n v="161.94202898550725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x v="373"/>
    <n v="182036"/>
    <n v="472.8207792207792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x v="374"/>
    <n v="28870"/>
    <n v="24.466101694915253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x v="22"/>
    <n v="10353"/>
    <n v="517.65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x v="36"/>
    <n v="13868"/>
    <n v="247.64285714285714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x v="111"/>
    <n v="8317"/>
    <n v="100.20481927710843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x v="35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x v="251"/>
    <n v="3227"/>
    <n v="37.091954022988503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x v="375"/>
    <n v="5429"/>
    <n v="4.392394822006473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x v="376"/>
    <n v="75906"/>
    <n v="156.50721649484535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x v="70"/>
    <n v="13250"/>
    <n v="270.40816326530609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x v="141"/>
    <n v="11261"/>
    <n v="134.05952380952382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x v="377"/>
    <n v="97369"/>
    <n v="50.398033126293996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x v="378"/>
    <n v="48227"/>
    <n v="88.81583793738489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x v="2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x v="3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x v="36"/>
    <n v="10397"/>
    <n v="185.66071428571428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x v="379"/>
    <n v="118847"/>
    <n v="412.6631944444444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x v="48"/>
    <n v="7220"/>
    <n v="90.25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x v="380"/>
    <n v="107622"/>
    <n v="91.984615384615381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x v="144"/>
    <n v="83267"/>
    <n v="527.00632911392404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x v="3"/>
    <n v="13404"/>
    <n v="319.14285714285711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x v="211"/>
    <n v="131404"/>
    <n v="354.18867924528303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x v="106"/>
    <n v="2533"/>
    <n v="32.896103896103895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x v="41"/>
    <n v="5028"/>
    <n v="135.8918918918919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x v="381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x v="83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x v="98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x v="272"/>
    <n v="14150"/>
    <n v="1179.1666666666665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x v="272"/>
    <n v="13513"/>
    <n v="1126.0833333333335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x v="61"/>
    <n v="504"/>
    <n v="12.92307692307692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x v="22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x v="35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x v="382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x v="7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x v="383"/>
    <n v="68137"/>
    <n v="34.95997947665469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x v="133"/>
    <n v="13527"/>
    <n v="157.29069767441862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x v="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x v="136"/>
    <n v="8363"/>
    <n v="232.30555555555554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x v="306"/>
    <n v="5362"/>
    <n v="92.448275862068968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x v="53"/>
    <n v="12065"/>
    <n v="256.70212765957444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x v="384"/>
    <n v="118603"/>
    <n v="168.47017045454547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x v="6"/>
    <n v="7496"/>
    <n v="166.57777777777778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x v="81"/>
    <n v="10037"/>
    <n v="772.07692307692309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x v="1"/>
    <n v="5696"/>
    <n v="406.85714285714283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x v="241"/>
    <n v="167005"/>
    <n v="564.20608108108115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x v="385"/>
    <n v="114615"/>
    <n v="68.426865671641792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x v="386"/>
    <n v="16592"/>
    <n v="34.35196687370600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x v="196"/>
    <n v="14420"/>
    <n v="655.45454545454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x v="26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x v="36"/>
    <n v="6338"/>
    <n v="113.17857142857144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x v="65"/>
    <n v="8010"/>
    <n v="728.18181818181824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x v="61"/>
    <n v="8125"/>
    <n v="208.33333333333334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x v="316"/>
    <n v="13653"/>
    <n v="31.1712328767123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x v="387"/>
    <n v="55372"/>
    <n v="56.967078189300416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x v="73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x v="388"/>
    <n v="109106"/>
    <n v="86.867834394904463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x v="333"/>
    <n v="11642"/>
    <n v="270.74418604651163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x v="36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x v="389"/>
    <n v="169586"/>
    <n v="113.3596256684492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x v="390"/>
    <n v="101185"/>
    <n v="190.55555555555554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x v="92"/>
    <n v="6775"/>
    <n v="135.5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x v="151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x v="391"/>
    <n v="72623"/>
    <n v="65.544223826714799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x v="202"/>
    <n v="45987"/>
    <n v="49.026652452025587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x v="81"/>
    <n v="10243"/>
    <n v="787.92307692307691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x v="392"/>
    <n v="87293"/>
    <n v="80.306347746090154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x v="135"/>
    <n v="5421"/>
    <n v="106.29411764705883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x v="251"/>
    <n v="4414"/>
    <n v="50.735632183908038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x v="135"/>
    <n v="10981"/>
    <n v="215.31372549019611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x v="71"/>
    <n v="10451"/>
    <n v="141.22972972972974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x v="393"/>
    <n v="102535"/>
    <n v="115.33745781777279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x v="313"/>
    <n v="12939"/>
    <n v="193.1194029850746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x v="42"/>
    <n v="10946"/>
    <n v="729.73333333333335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x v="394"/>
    <n v="60994"/>
    <n v="99.66339869281046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x v="136"/>
    <n v="3174"/>
    <n v="88.166666666666671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x v="25"/>
    <n v="3351"/>
    <n v="37.233333333333334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x v="395"/>
    <n v="56774"/>
    <n v="30.540075309306079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x v="118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x v="22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x v="65"/>
    <n v="13045"/>
    <n v="1185.909090909091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x v="47"/>
    <n v="8276"/>
    <n v="125.39393939393939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x v="143"/>
    <n v="1022"/>
    <n v="14.394366197183098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x v="75"/>
    <n v="4275"/>
    <n v="54.807692307692314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x v="4"/>
    <n v="8332"/>
    <n v="109.63157894736841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x v="74"/>
    <n v="6408"/>
    <n v="188.47058823529412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x v="396"/>
    <n v="73522"/>
    <n v="87.00828402366863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x v="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x v="173"/>
    <n v="4667"/>
    <n v="202.9130434782609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x v="8"/>
    <n v="12216"/>
    <n v="197.03225806451613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x v="55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x v="97"/>
    <n v="6987"/>
    <n v="268.73076923076923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x v="62"/>
    <n v="4932"/>
    <n v="50.845360824742272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x v="31"/>
    <n v="8262"/>
    <n v="1180.2857142857142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x v="31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x v="5"/>
    <n v="1583"/>
    <n v="30.44230769230769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x v="397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x v="330"/>
    <n v="12360"/>
    <n v="193.125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x v="398"/>
    <n v="71320"/>
    <n v="77.102702702702715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x v="221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x v="170"/>
    <n v="7661"/>
    <n v="239.40625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x v="170"/>
    <n v="2950"/>
    <n v="92.1875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x v="25"/>
    <n v="11721"/>
    <n v="130.23333333333335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x v="173"/>
    <n v="14150"/>
    <n v="615.21739130434787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x v="399"/>
    <n v="189192"/>
    <n v="368.79532163742692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x v="31"/>
    <n v="7664"/>
    <n v="1094.8571428571429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x v="200"/>
    <n v="4509"/>
    <n v="50.662921348314605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x v="42"/>
    <n v="12009"/>
    <n v="800.6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x v="70"/>
    <n v="14273"/>
    <n v="291.28571428571428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x v="400"/>
    <n v="188982"/>
    <n v="349.9666666666667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x v="178"/>
    <n v="14640"/>
    <n v="357.07317073170731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x v="401"/>
    <n v="107516"/>
    <n v="126.48941176470588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x v="136"/>
    <n v="13950"/>
    <n v="387.5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x v="54"/>
    <n v="12797"/>
    <n v="457.03571428571428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x v="173"/>
    <n v="6134"/>
    <n v="266.69565217391306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x v="143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x v="103"/>
    <n v="4929"/>
    <n v="51.34375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x v="319"/>
    <n v="1424"/>
    <n v="1.1710526315789473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x v="402"/>
    <n v="105817"/>
    <n v="108.977342945417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x v="403"/>
    <n v="136156"/>
    <n v="315.17592592592592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x v="85"/>
    <n v="10723"/>
    <n v="157.69117647058823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x v="190"/>
    <n v="11228"/>
    <n v="153.8082191780822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x v="404"/>
    <n v="77355"/>
    <n v="89.738979118329468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x v="32"/>
    <n v="6086"/>
    <n v="75.135802469135797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x v="405"/>
    <n v="150960"/>
    <n v="852.88135593220341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x v="330"/>
    <n v="8890"/>
    <n v="138.90625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x v="106"/>
    <n v="14644"/>
    <n v="190.18181818181819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x v="406"/>
    <n v="116583"/>
    <n v="100.24333619948409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x v="14"/>
    <n v="12991"/>
    <n v="142.75824175824175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x v="42"/>
    <n v="8447"/>
    <n v="563.1333333333333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x v="35"/>
    <n v="2703"/>
    <n v="30.715909090909086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x v="35"/>
    <n v="8747"/>
    <n v="99.39772727272728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x v="407"/>
    <n v="138087"/>
    <n v="197.549356223175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x v="67"/>
    <n v="5085"/>
    <n v="508.5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x v="53"/>
    <n v="11174"/>
    <n v="237.74468085106383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x v="170"/>
    <n v="10831"/>
    <n v="338.46875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x v="313"/>
    <n v="8917"/>
    <n v="133.08955223880596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x v="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x v="46"/>
    <n v="12468"/>
    <n v="207.7999999999999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x v="70"/>
    <n v="2505"/>
    <n v="51.122448979591837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x v="408"/>
    <n v="111502"/>
    <n v="652.05847953216369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x v="409"/>
    <n v="194309"/>
    <n v="113.63099415204678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x v="41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x v="166"/>
    <n v="8558"/>
    <n v="356.58333333333331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x v="98"/>
    <n v="7413"/>
    <n v="139.86792452830187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x v="220"/>
    <n v="2778"/>
    <n v="69.45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x v="190"/>
    <n v="2594"/>
    <n v="35.534246575342465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x v="22"/>
    <n v="5033"/>
    <n v="251.65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x v="35"/>
    <n v="9317"/>
    <n v="105.87500000000001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x v="26"/>
    <n v="6560"/>
    <n v="187.42857142857144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x v="1"/>
    <n v="5415"/>
    <n v="386.78571428571428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x v="3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x v="411"/>
    <n v="150515"/>
    <n v="185.82098765432099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x v="412"/>
    <n v="79045"/>
    <n v="43.241247264770237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x v="73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x v="260"/>
    <n v="12939"/>
    <n v="184.84285714285716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x v="413"/>
    <n v="38376"/>
    <n v="23.703520691785052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x v="106"/>
    <n v="6920"/>
    <n v="89.870129870129873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x v="414"/>
    <n v="194912"/>
    <n v="272.6041958041958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x v="53"/>
    <n v="7992"/>
    <n v="170.04255319148936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x v="369"/>
    <n v="79268"/>
    <n v="188.28503562945369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x v="415"/>
    <n v="139468"/>
    <n v="346.93532338308455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x v="58"/>
    <n v="5465"/>
    <n v="69.177215189873422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x v="111"/>
    <n v="2111"/>
    <n v="25.433734939759034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x v="416"/>
    <n v="126628"/>
    <n v="77.400977995110026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x v="50"/>
    <n v="1012"/>
    <n v="37.481481481481481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x v="67"/>
    <n v="5438"/>
    <n v="543.79999999999995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x v="396"/>
    <n v="193101"/>
    <n v="228.52189349112427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x v="417"/>
    <n v="31665"/>
    <n v="38.948339483394832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x v="126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x v="74"/>
    <n v="8089"/>
    <n v="237.91176470588232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x v="418"/>
    <n v="109374"/>
    <n v="64.03629976580795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x v="37"/>
    <n v="2129"/>
    <n v="118.27777777777777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x v="419"/>
    <n v="127745"/>
    <n v="84.824037184594957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x v="75"/>
    <n v="2289"/>
    <n v="29.346153846153843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x v="306"/>
    <n v="12174"/>
    <n v="209.89655172413794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x v="36"/>
    <n v="9508"/>
    <n v="169.78571428571431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x v="420"/>
    <n v="155849"/>
    <n v="115.95907738095239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x v="162"/>
    <n v="7758"/>
    <n v="258.59999999999997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x v="46"/>
    <n v="13835"/>
    <n v="230.583333333333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x v="141"/>
    <n v="10770"/>
    <n v="128.21428571428572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x v="12"/>
    <n v="3208"/>
    <n v="188.70588235294116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x v="421"/>
    <n v="11108"/>
    <n v="6.951188986232790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x v="174"/>
    <n v="153338"/>
    <n v="774.43434343434342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x v="35"/>
    <n v="2437"/>
    <n v="27.693181818181817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x v="422"/>
    <n v="93991"/>
    <n v="52.479620323841424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x v="33"/>
    <n v="12620"/>
    <n v="407.09677419354841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x v="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x v="36"/>
    <n v="8746"/>
    <n v="156.17857142857144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x v="1"/>
    <n v="3534"/>
    <n v="252.42857142857144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x v="423"/>
    <n v="709"/>
    <n v="1.729268292682927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x v="191"/>
    <n v="795"/>
    <n v="12.23076923076923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x v="58"/>
    <n v="12955"/>
    <n v="163.98734177215189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x v="20"/>
    <n v="8964"/>
    <n v="162.98181818181817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x v="14"/>
    <n v="1843"/>
    <n v="20.252747252747252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x v="424"/>
    <n v="121950"/>
    <n v="319.24083769633506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x v="37"/>
    <n v="8621"/>
    <n v="478.94444444444446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x v="425"/>
    <n v="30215"/>
    <n v="19.556634304207122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x v="306"/>
    <n v="11539"/>
    <n v="198.94827586206895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x v="37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x v="426"/>
    <n v="35536"/>
    <n v="50.62108262108262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x v="330"/>
    <n v="3676"/>
    <n v="57.4375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x v="427"/>
    <n v="195936"/>
    <n v="155.62827640984909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x v="41"/>
    <n v="1343"/>
    <n v="36.297297297297298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x v="136"/>
    <n v="2097"/>
    <n v="58.25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x v="167"/>
    <n v="9021"/>
    <n v="237.39473684210526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x v="428"/>
    <n v="20915"/>
    <n v="58.75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x v="98"/>
    <n v="9676"/>
    <n v="182.56603773584905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x v="429"/>
    <n v="1210"/>
    <n v="0.75436408977556113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x v="43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x v="12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x v="431"/>
    <n v="192292"/>
    <n v="488.05076142131981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x v="162"/>
    <n v="6722"/>
    <n v="224.06666666666669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x v="251"/>
    <n v="1577"/>
    <n v="18.126436781609197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x v="44"/>
    <n v="3301"/>
    <n v="45.847222222222221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x v="225"/>
    <n v="196386"/>
    <n v="117.31541218637993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x v="20"/>
    <n v="11952"/>
    <n v="217.30909090909088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x v="26"/>
    <n v="3930"/>
    <n v="112.28571428571428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x v="58"/>
    <n v="5729"/>
    <n v="72.51898734177216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x v="173"/>
    <n v="4883"/>
    <n v="212.30434782608697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x v="432"/>
    <n v="175015"/>
    <n v="239.74657534246577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x v="8"/>
    <n v="11280"/>
    <n v="181.93548387096774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x v="55"/>
    <n v="10012"/>
    <n v="164.13114754098362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x v="100"/>
    <n v="1690"/>
    <n v="1.637596899224806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x v="409"/>
    <n v="84891"/>
    <n v="49.64385964912281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x v="243"/>
    <n v="10093"/>
    <n v="109.70652173913042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x v="75"/>
    <n v="3839"/>
    <n v="49.217948717948715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x v="34"/>
    <n v="6161"/>
    <n v="62.232323232323225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x v="433"/>
    <n v="5615"/>
    <n v="13.05813953488372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x v="103"/>
    <n v="6205"/>
    <n v="64.635416666666671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x v="168"/>
    <n v="11969"/>
    <n v="159.58666666666667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x v="83"/>
    <n v="8142"/>
    <n v="81.42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x v="434"/>
    <n v="55805"/>
    <n v="32.444767441860463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x v="184"/>
    <n v="15238"/>
    <n v="9.9141184124918666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x v="136"/>
    <n v="961"/>
    <n v="26.694444444444443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x v="151"/>
    <n v="5918"/>
    <n v="62.957446808510639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x v="291"/>
    <n v="9520"/>
    <n v="161.35593220338984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x v="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x v="435"/>
    <n v="159056"/>
    <n v="1096.937931034482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x v="436"/>
    <n v="101987"/>
    <n v="70.094158075601371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x v="88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x v="142"/>
    <n v="156384"/>
    <n v="367.0985915492958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x v="31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x v="437"/>
    <n v="35698"/>
    <n v="19.028784648187631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x v="122"/>
    <n v="12434"/>
    <n v="126.87755102040816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x v="65"/>
    <n v="8081"/>
    <n v="734.63636363636363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x v="438"/>
    <n v="6631"/>
    <n v="4.5731034482758623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x v="20"/>
    <n v="4678"/>
    <n v="85.054545454545448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x v="57"/>
    <n v="6800"/>
    <n v="119.29824561403508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x v="136"/>
    <n v="10657"/>
    <n v="296.02777777777777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x v="291"/>
    <n v="4997"/>
    <n v="84.694915254237287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x v="41"/>
    <n v="13164"/>
    <n v="355.7837837837838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x v="196"/>
    <n v="8501"/>
    <n v="386.40909090909093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x v="12"/>
    <n v="13468"/>
    <n v="792.23529411764707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x v="439"/>
    <n v="121138"/>
    <n v="137.03393665158373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x v="166"/>
    <n v="8117"/>
    <n v="338.20833333333337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x v="58"/>
    <n v="8550"/>
    <n v="108.22784810126582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x v="309"/>
    <n v="57659"/>
    <n v="60.757639620653315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x v="135"/>
    <n v="1414"/>
    <n v="27.725490196078432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x v="440"/>
    <n v="97524"/>
    <n v="228.393442622950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x v="441"/>
    <n v="26176"/>
    <n v="21.615194054500414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x v="126"/>
    <n v="2991"/>
    <n v="373.875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x v="91"/>
    <n v="8366"/>
    <n v="154.92592592592592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x v="220"/>
    <n v="12886"/>
    <n v="322.14999999999998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x v="260"/>
    <n v="5177"/>
    <n v="73.957142857142856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x v="67"/>
    <n v="8641"/>
    <n v="864.1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x v="138"/>
    <n v="86244"/>
    <n v="143.26245847176079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x v="442"/>
    <n v="78630"/>
    <n v="40.281762295081968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x v="313"/>
    <n v="11941"/>
    <n v="178.22388059701493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x v="44"/>
    <n v="6115"/>
    <n v="84.930555555555557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x v="443"/>
    <n v="188404"/>
    <n v="145.93648334624322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x v="191"/>
    <n v="9910"/>
    <n v="152.46153846153848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x v="305"/>
    <n v="114523"/>
    <n v="67.129542790152414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x v="75"/>
    <n v="3144"/>
    <n v="40.307692307692307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x v="8"/>
    <n v="13441"/>
    <n v="216.79032258064518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x v="151"/>
    <n v="4899"/>
    <n v="52.117021276595743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x v="166"/>
    <n v="11990"/>
    <n v="499.58333333333337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x v="75"/>
    <n v="6839"/>
    <n v="87.679487179487182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x v="122"/>
    <n v="11091"/>
    <n v="113.17346938775511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x v="33"/>
    <n v="13223"/>
    <n v="426.54838709677421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x v="122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x v="444"/>
    <n v="74073"/>
    <n v="52.496810772501767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x v="238"/>
    <n v="153216"/>
    <n v="157.46762589928059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x v="47"/>
    <n v="4814"/>
    <n v="72.939393939393938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x v="4"/>
    <n v="4603"/>
    <n v="60.565789473684205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x v="445"/>
    <n v="37823"/>
    <n v="56.79129129129128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x v="446"/>
    <n v="62819"/>
    <n v="56.542754275427541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  <r>
    <m/>
    <m/>
    <m/>
    <x v="447"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25D8D9-F102-F74C-A0FE-4A785072E0E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1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id" fld="0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6E8513-0025-C747-B777-364F202E5493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1">
    <pivotField dataField="1"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id" fld="0" subtotal="count" baseField="0" baseItem="0"/>
  </dataFields>
  <chartFormats count="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CDA7FA-1A59-924E-AA96-AA1518BC6DE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1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name="Parent Category"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Page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0" hier="-1"/>
  </pageFields>
  <dataFields count="1">
    <dataField name="Count of outcome" fld="6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71BC5-2CE0-5843-816A-D216DEF3B1BB}">
  <dimension ref="A1:N1001"/>
  <sheetViews>
    <sheetView zoomScale="110" zoomScaleNormal="110" workbookViewId="0">
      <selection activeCell="B1" sqref="B1"/>
    </sheetView>
  </sheetViews>
  <sheetFormatPr baseColWidth="10" defaultRowHeight="16" x14ac:dyDescent="0.2"/>
  <cols>
    <col min="1" max="1" width="4.1640625" bestFit="1" customWidth="1"/>
    <col min="2" max="2" width="30.6640625" bestFit="1" customWidth="1"/>
    <col min="3" max="3" width="33.5" style="3" customWidth="1"/>
    <col min="7" max="7" width="13" bestFit="1" customWidth="1"/>
    <col min="10" max="11" width="11.1640625" bestFit="1" customWidth="1"/>
    <col min="14" max="14" width="28" bestFit="1" customWidth="1"/>
  </cols>
  <sheetData>
    <row r="1" spans="1:14" s="1" customFormat="1" ht="17" x14ac:dyDescent="0.2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ht="17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ht="17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4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4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ht="17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ht="17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ht="17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ht="17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ht="17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ht="17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ht="17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4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ht="17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4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ht="17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ht="17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ht="17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ht="17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ht="17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ht="17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ht="17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ht="17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ht="17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ht="17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ht="17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ht="17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ht="17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ht="17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ht="17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ht="17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ht="17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ht="17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ht="17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ht="17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4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ht="17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ht="17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4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ht="17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ht="17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ht="17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ht="17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ht="17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ht="17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ht="17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4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ht="17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ht="17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ht="17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ht="17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4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ht="17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ht="17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ht="17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4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4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4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ht="17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ht="17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ht="17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ht="17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4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4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ht="17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ht="17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ht="17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ht="17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4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ht="17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17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ht="17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4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ht="17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ht="17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ht="17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ht="17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ht="17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ht="17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4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ht="17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ht="17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ht="17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ht="17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ht="17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17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ht="17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ht="17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4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ht="17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ht="17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ht="17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ht="17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4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ht="17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ht="17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4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ht="17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ht="17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ht="17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4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ht="17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ht="17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ht="17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ht="17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ht="17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ht="17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ht="17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4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4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ht="17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4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ht="17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ht="17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ht="17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ht="17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ht="17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4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ht="17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ht="17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4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ht="17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ht="17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ht="17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ht="17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ht="17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ht="17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ht="17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ht="17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ht="17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ht="17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ht="17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4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ht="17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ht="17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ht="17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ht="17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17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ht="17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4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ht="17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4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ht="17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4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ht="17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ht="17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ht="17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4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4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ht="17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ht="17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ht="17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ht="17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ht="17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ht="17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ht="17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ht="17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ht="17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ht="17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ht="17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ht="17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ht="17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4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4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ht="17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ht="17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ht="17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ht="17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ht="17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ht="17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ht="17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ht="17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4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ht="17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4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ht="17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ht="17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4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ht="17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ht="17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4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ht="17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ht="17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4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4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ht="17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ht="17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ht="17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ht="17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ht="17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ht="17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ht="17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ht="17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17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ht="17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ht="17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ht="17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ht="17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ht="17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ht="17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ht="17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ht="17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4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ht="17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4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ht="17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ht="17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ht="17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4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ht="17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17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ht="17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4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4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4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ht="17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ht="17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ht="17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ht="17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ht="17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ht="17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ht="17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4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ht="17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ht="17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ht="17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ht="17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ht="17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17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ht="17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ht="17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ht="17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ht="17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ht="17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ht="17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ht="17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4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ht="17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4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ht="17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4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ht="17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17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ht="17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4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4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ht="17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17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ht="17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ht="17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ht="17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ht="17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ht="17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4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ht="17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4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4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ht="17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ht="17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ht="17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4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ht="17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4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ht="17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ht="17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ht="17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ht="17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ht="17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ht="17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ht="17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ht="17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ht="17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4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ht="17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ht="17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4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4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ht="17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4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ht="17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17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4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ht="17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ht="17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4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ht="17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ht="17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ht="17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ht="17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ht="17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ht="17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ht="17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ht="17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ht="17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ht="17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ht="17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4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4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ht="17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ht="17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4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ht="17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4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ht="17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ht="17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ht="17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ht="17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4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17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ht="17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ht="17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ht="17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ht="17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ht="17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ht="17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ht="17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4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ht="17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ht="17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4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ht="17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ht="17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4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4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ht="17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ht="17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4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4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ht="17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4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ht="17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4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ht="17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4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ht="17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ht="17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ht="17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ht="17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ht="17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ht="17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ht="17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ht="17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4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ht="17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ht="17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ht="17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ht="17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ht="17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ht="17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ht="17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ht="17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ht="17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ht="17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ht="17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ht="17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ht="17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ht="17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ht="17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ht="17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ht="17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ht="17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ht="17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ht="17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ht="17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ht="17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ht="17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ht="17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ht="17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ht="17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ht="17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ht="17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ht="17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ht="17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4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ht="17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4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4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ht="17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ht="17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ht="17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ht="17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4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ht="17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4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ht="17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ht="17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4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4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ht="17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ht="17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ht="17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ht="17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ht="17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4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ht="17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ht="17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4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ht="17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ht="17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4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ht="17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4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ht="17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ht="17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ht="17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ht="17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ht="17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17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ht="17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ht="17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ht="17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ht="17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ht="17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ht="17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ht="17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ht="17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ht="17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4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ht="17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ht="17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ht="17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ht="17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ht="17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4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ht="17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ht="17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ht="17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ht="17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ht="17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ht="17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ht="17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4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ht="17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17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ht="17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ht="17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ht="17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ht="17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ht="17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4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ht="17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ht="17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ht="17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ht="17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ht="17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ht="17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4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ht="17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4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ht="17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ht="17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ht="17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ht="17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4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4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ht="17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ht="17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4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ht="17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ht="17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ht="17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ht="17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ht="17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ht="17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4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ht="17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ht="17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ht="17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4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ht="17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ht="17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ht="17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ht="17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4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ht="17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ht="17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4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4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ht="17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ht="17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ht="17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ht="17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4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4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ht="17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ht="17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4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4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ht="17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ht="17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ht="17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17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4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ht="17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ht="17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17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ht="17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ht="17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ht="17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ht="17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4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ht="17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ht="17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ht="17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4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ht="17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ht="17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ht="17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4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ht="17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ht="17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ht="17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ht="17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ht="17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ht="17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ht="17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ht="17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ht="17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ht="17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4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ht="17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ht="17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ht="17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4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ht="17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ht="17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4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4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ht="17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ht="17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ht="17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4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4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ht="17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ht="17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ht="17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ht="17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ht="17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ht="17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ht="17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ht="17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ht="17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ht="17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ht="17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ht="17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4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ht="17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17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ht="17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ht="17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4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4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17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ht="17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4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4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ht="17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ht="17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ht="17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ht="17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ht="17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ht="17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ht="17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4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ht="17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ht="17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ht="17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ht="17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4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ht="17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ht="17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ht="17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ht="17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ht="17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ht="17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ht="17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ht="17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4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ht="17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ht="17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ht="17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ht="17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ht="17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ht="17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4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4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ht="17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17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ht="17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ht="17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ht="17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4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ht="17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4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17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4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4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ht="17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ht="17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ht="17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4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ht="17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ht="17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4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ht="17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ht="17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ht="17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ht="17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ht="17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ht="17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ht="17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4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ht="17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ht="17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4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4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ht="17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ht="17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ht="17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ht="17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ht="17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ht="17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ht="17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ht="17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ht="17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ht="17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4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4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ht="17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ht="17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ht="17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ht="17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ht="17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ht="17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4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ht="17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ht="17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ht="17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ht="17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ht="17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ht="17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ht="17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4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ht="17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ht="17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ht="17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ht="17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ht="17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ht="17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ht="17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ht="17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ht="17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ht="17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ht="17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17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ht="17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ht="17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4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ht="17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ht="17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ht="17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ht="17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ht="17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ht="17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ht="17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ht="17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ht="17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ht="17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4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4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ht="17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4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4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ht="17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ht="17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ht="17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ht="17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ht="17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ht="17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ht="17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ht="17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4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4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ht="17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ht="17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ht="17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ht="17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ht="17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ht="17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ht="17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ht="17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ht="17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ht="17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17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4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ht="17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ht="17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ht="17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4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ht="17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ht="17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4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4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4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ht="17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4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ht="17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4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4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ht="17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ht="17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4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4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4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ht="17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ht="17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ht="17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ht="17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4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ht="17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ht="17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4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ht="17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ht="17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ht="17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4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ht="17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17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ht="17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4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4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ht="17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ht="17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ht="17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ht="17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ht="17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4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ht="17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4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4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ht="17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4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ht="17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ht="17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4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ht="17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4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ht="17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ht="17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ht="17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ht="17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17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ht="17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ht="17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ht="17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ht="17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ht="17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4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ht="17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ht="17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4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ht="17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ht="17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ht="17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ht="17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4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ht="17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4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ht="17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ht="17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ht="17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17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ht="17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ht="17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ht="17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ht="17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4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ht="17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ht="17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ht="17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ht="17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4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ht="17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ht="17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ht="17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ht="17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4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ht="17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ht="17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ht="17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ht="17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ht="17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ht="17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ht="17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ht="17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ht="17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4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ht="17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ht="17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ht="17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ht="17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ht="17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ht="17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4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4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ht="17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4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ht="17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ht="17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ht="17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ht="17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4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ht="17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ht="17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ht="17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ht="17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4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4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ht="17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ht="17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4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ht="17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ht="17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ht="17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4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ht="17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ht="17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4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4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4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ht="17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4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4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ht="17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ht="17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ht="17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ht="17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ht="17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ht="17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ht="17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ht="17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ht="17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ht="17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4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4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ht="17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ht="17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ht="17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ht="17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ht="17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17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4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4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4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ht="17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4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ht="17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ht="17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4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4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4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4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ht="17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17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ht="17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ht="17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17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ht="17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4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ht="17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ht="17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ht="17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4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ht="17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ht="17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ht="17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ht="17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4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ht="17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ht="17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ht="17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17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ht="17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ht="17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4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ht="17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ht="17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ht="17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4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4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ht="17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ht="17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4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ht="17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ht="17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ht="17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4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4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ht="17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ht="17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ht="17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ht="17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ht="17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ht="17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4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ht="17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ht="17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4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ht="17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ht="17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ht="17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ht="17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ht="17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ht="17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ht="17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ht="17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17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4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ht="17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ht="17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ht="17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ht="17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ht="17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ht="17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ht="17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ht="17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4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ht="17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ht="17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ht="17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ht="17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ht="17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ht="17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ht="17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ht="17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ht="17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4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ht="17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ht="17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ht="17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4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ht="17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ht="17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ht="17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ht="17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ht="17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ht="17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4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ht="17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ht="17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4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17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ht="17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ht="17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4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ht="17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4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ht="17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ht="17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4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ht="17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ht="17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4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ht="17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ht="17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ht="17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ht="17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ht="17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ht="17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4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ht="17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4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ht="17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4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ht="17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ht="17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ht="17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4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ht="17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ht="17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ht="17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ht="17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ht="17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ht="17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ht="17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4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ht="17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4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ht="17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ht="17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ht="17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ht="17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ht="17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ht="17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ht="17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ht="17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ht="17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4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ht="17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ht="17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ht="17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zoomScaleNormal="100" workbookViewId="0">
      <selection activeCell="I2" sqref="I2"/>
    </sheetView>
  </sheetViews>
  <sheetFormatPr baseColWidth="10" defaultRowHeight="25" customHeight="1" x14ac:dyDescent="0.2"/>
  <cols>
    <col min="1" max="1" width="7.6640625" bestFit="1" customWidth="1"/>
    <col min="2" max="2" width="30.6640625" bestFit="1" customWidth="1"/>
    <col min="3" max="3" width="48" style="3" bestFit="1" customWidth="1"/>
    <col min="4" max="4" width="9.6640625" bestFit="1" customWidth="1"/>
    <col min="5" max="5" width="12.6640625" bestFit="1" customWidth="1"/>
    <col min="6" max="6" width="18.83203125" bestFit="1" customWidth="1"/>
    <col min="7" max="7" width="13.33203125" bestFit="1" customWidth="1"/>
    <col min="8" max="8" width="18" bestFit="1" customWidth="1"/>
    <col min="9" max="9" width="21" bestFit="1" customWidth="1"/>
    <col min="10" max="10" width="12.33203125" bestFit="1" customWidth="1"/>
    <col min="11" max="11" width="13.1640625" bestFit="1" customWidth="1"/>
    <col min="12" max="12" width="16.1640625" bestFit="1" customWidth="1"/>
    <col min="13" max="13" width="13.1640625" bestFit="1" customWidth="1"/>
    <col min="14" max="14" width="26.83203125" bestFit="1" customWidth="1"/>
    <col min="15" max="15" width="25.33203125" bestFit="1" customWidth="1"/>
    <col min="16" max="16" width="14.33203125" bestFit="1" customWidth="1"/>
    <col min="17" max="17" width="13.33203125" bestFit="1" customWidth="1"/>
    <col min="18" max="18" width="28.5" bestFit="1" customWidth="1"/>
    <col min="19" max="19" width="13.33203125" bestFit="1" customWidth="1"/>
    <col min="20" max="20" width="16.83203125" bestFit="1" customWidth="1"/>
  </cols>
  <sheetData>
    <row r="1" spans="1:20" s="1" customFormat="1" ht="25" customHeigh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4" t="s">
        <v>2031</v>
      </c>
      <c r="G1" s="14" t="s">
        <v>4</v>
      </c>
      <c r="H1" s="1" t="s">
        <v>5</v>
      </c>
      <c r="I1" s="14" t="s">
        <v>2032</v>
      </c>
      <c r="J1" s="1" t="s">
        <v>6</v>
      </c>
      <c r="K1" s="1" t="s">
        <v>7</v>
      </c>
      <c r="L1" s="1" t="s">
        <v>8</v>
      </c>
      <c r="M1" s="1" t="s">
        <v>9</v>
      </c>
      <c r="N1" s="14" t="s">
        <v>2072</v>
      </c>
      <c r="O1" s="14" t="s">
        <v>2073</v>
      </c>
      <c r="P1" s="1" t="s">
        <v>10</v>
      </c>
      <c r="Q1" s="1" t="s">
        <v>11</v>
      </c>
      <c r="R1" s="1" t="s">
        <v>2028</v>
      </c>
      <c r="S1" s="14" t="s">
        <v>2029</v>
      </c>
      <c r="T1" s="14" t="s">
        <v>2030</v>
      </c>
    </row>
    <row r="2" spans="1:20" ht="25" customHeight="1" x14ac:dyDescent="0.2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E2/D2 * 100</f>
        <v>0</v>
      </c>
      <c r="G2" t="s">
        <v>14</v>
      </c>
      <c r="H2">
        <v>0</v>
      </c>
      <c r="I2" s="6">
        <f>IF(E2=0,0,E2/H2)</f>
        <v>0</v>
      </c>
      <c r="J2" t="s">
        <v>15</v>
      </c>
      <c r="K2" t="s">
        <v>16</v>
      </c>
      <c r="L2">
        <v>1448690400</v>
      </c>
      <c r="M2">
        <v>1450159200</v>
      </c>
      <c r="N2" s="9">
        <f>(((L2/60)/60)/24)+DATE(1970,1,1)</f>
        <v>42336.25</v>
      </c>
      <c r="O2" s="9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ht="25" customHeight="1" x14ac:dyDescent="0.2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E3/D3 * 100</f>
        <v>1040</v>
      </c>
      <c r="G3" t="s">
        <v>20</v>
      </c>
      <c r="H3">
        <v>158</v>
      </c>
      <c r="I3" s="6">
        <f t="shared" ref="I3:I66" si="1">IF(E3=0,0,E3/H3)</f>
        <v>92.151898734177209</v>
      </c>
      <c r="J3" t="s">
        <v>21</v>
      </c>
      <c r="K3" t="s">
        <v>22</v>
      </c>
      <c r="L3">
        <v>1408424400</v>
      </c>
      <c r="M3">
        <v>1408597200</v>
      </c>
      <c r="N3" s="9">
        <f t="shared" ref="N3:N66" si="2">(((L3/60)/60)/24)+DATE(1970,1,1)</f>
        <v>41870.208333333336</v>
      </c>
      <c r="O3" s="9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25" customHeight="1" x14ac:dyDescent="0.2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>
        <v>1384840800</v>
      </c>
      <c r="N4" s="9">
        <f t="shared" si="2"/>
        <v>41595.25</v>
      </c>
      <c r="O4" s="9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25" customHeight="1" x14ac:dyDescent="0.2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>
        <v>1568955600</v>
      </c>
      <c r="N5" s="9">
        <f t="shared" si="2"/>
        <v>43688.208333333328</v>
      </c>
      <c r="O5" s="9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ht="25" customHeight="1" x14ac:dyDescent="0.2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>
        <v>1548309600</v>
      </c>
      <c r="N6" s="9">
        <f t="shared" si="2"/>
        <v>43485.25</v>
      </c>
      <c r="O6" s="9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ht="25" customHeight="1" x14ac:dyDescent="0.2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>
        <v>1347080400</v>
      </c>
      <c r="N7" s="9">
        <f t="shared" si="2"/>
        <v>41149.208333333336</v>
      </c>
      <c r="O7" s="9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ht="25" customHeight="1" x14ac:dyDescent="0.2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>
        <v>1505365200</v>
      </c>
      <c r="N8" s="9">
        <f t="shared" si="2"/>
        <v>42991.208333333328</v>
      </c>
      <c r="O8" s="9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ht="25" customHeight="1" x14ac:dyDescent="0.2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>
        <v>1439614800</v>
      </c>
      <c r="N9" s="9">
        <f t="shared" si="2"/>
        <v>42229.208333333328</v>
      </c>
      <c r="O9" s="9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ht="25" customHeight="1" x14ac:dyDescent="0.2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s="9">
        <f t="shared" si="2"/>
        <v>40399.208333333336</v>
      </c>
      <c r="O10" s="9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ht="25" customHeight="1" x14ac:dyDescent="0.2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s="9">
        <f t="shared" si="2"/>
        <v>41536.208333333336</v>
      </c>
      <c r="O11" s="9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ht="25" customHeight="1" x14ac:dyDescent="0.2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9">
        <f t="shared" si="2"/>
        <v>40404.208333333336</v>
      </c>
      <c r="O12" s="9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25" customHeight="1" x14ac:dyDescent="0.2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s="9">
        <f t="shared" si="2"/>
        <v>40442.208333333336</v>
      </c>
      <c r="O13" s="9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ht="25" customHeight="1" x14ac:dyDescent="0.2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s="9">
        <f t="shared" si="2"/>
        <v>43760.208333333328</v>
      </c>
      <c r="O14" s="9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25" customHeight="1" x14ac:dyDescent="0.2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s="9">
        <f t="shared" si="2"/>
        <v>42532.208333333328</v>
      </c>
      <c r="O15" s="9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ht="25" customHeight="1" x14ac:dyDescent="0.2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9">
        <f t="shared" si="2"/>
        <v>40974.25</v>
      </c>
      <c r="O16" s="9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ht="25" customHeight="1" x14ac:dyDescent="0.2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s="9">
        <f t="shared" si="2"/>
        <v>43809.25</v>
      </c>
      <c r="O17" s="9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ht="25" customHeight="1" x14ac:dyDescent="0.2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9">
        <f t="shared" si="2"/>
        <v>41661.25</v>
      </c>
      <c r="O18" s="9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ht="25" customHeight="1" x14ac:dyDescent="0.2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s="9">
        <f t="shared" si="2"/>
        <v>40555.25</v>
      </c>
      <c r="O19" s="9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ht="25" customHeight="1" x14ac:dyDescent="0.2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s="9">
        <f t="shared" si="2"/>
        <v>43351.208333333328</v>
      </c>
      <c r="O20" s="9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ht="25" customHeight="1" x14ac:dyDescent="0.2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s="9">
        <f t="shared" si="2"/>
        <v>43528.25</v>
      </c>
      <c r="O21" s="9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ht="25" customHeight="1" x14ac:dyDescent="0.2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s="9">
        <f t="shared" si="2"/>
        <v>41848.208333333336</v>
      </c>
      <c r="O22" s="9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ht="25" customHeight="1" x14ac:dyDescent="0.2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s="9">
        <f t="shared" si="2"/>
        <v>40770.208333333336</v>
      </c>
      <c r="O23" s="9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ht="25" customHeight="1" x14ac:dyDescent="0.2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s="9">
        <f t="shared" si="2"/>
        <v>43193.208333333328</v>
      </c>
      <c r="O24" s="9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ht="25" customHeight="1" x14ac:dyDescent="0.2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s="9">
        <f t="shared" si="2"/>
        <v>43510.25</v>
      </c>
      <c r="O25" s="9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ht="25" customHeight="1" x14ac:dyDescent="0.2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s="9">
        <f t="shared" si="2"/>
        <v>41811.208333333336</v>
      </c>
      <c r="O26" s="9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ht="25" customHeight="1" x14ac:dyDescent="0.2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s="9">
        <f t="shared" si="2"/>
        <v>40681.208333333336</v>
      </c>
      <c r="O27" s="9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ht="25" customHeight="1" x14ac:dyDescent="0.2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s="9">
        <f t="shared" si="2"/>
        <v>43312.208333333328</v>
      </c>
      <c r="O28" s="9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ht="25" customHeight="1" x14ac:dyDescent="0.2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9">
        <f t="shared" si="2"/>
        <v>42280.208333333328</v>
      </c>
      <c r="O29" s="9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ht="25" customHeight="1" x14ac:dyDescent="0.2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s="9">
        <f t="shared" si="2"/>
        <v>40218.25</v>
      </c>
      <c r="O30" s="9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ht="25" customHeight="1" x14ac:dyDescent="0.2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s="9">
        <f t="shared" si="2"/>
        <v>43301.208333333328</v>
      </c>
      <c r="O31" s="9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ht="25" customHeight="1" x14ac:dyDescent="0.2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s="9">
        <f t="shared" si="2"/>
        <v>43609.208333333328</v>
      </c>
      <c r="O32" s="9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ht="25" customHeight="1" x14ac:dyDescent="0.2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s="9">
        <f t="shared" si="2"/>
        <v>42374.25</v>
      </c>
      <c r="O33" s="9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ht="25" customHeight="1" x14ac:dyDescent="0.2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s="9">
        <f t="shared" si="2"/>
        <v>43110.25</v>
      </c>
      <c r="O34" s="9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ht="25" customHeight="1" x14ac:dyDescent="0.2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s="9">
        <f t="shared" si="2"/>
        <v>41917.208333333336</v>
      </c>
      <c r="O35" s="9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25" customHeight="1" x14ac:dyDescent="0.2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9">
        <f t="shared" si="2"/>
        <v>42817.208333333328</v>
      </c>
      <c r="O36" s="9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ht="25" customHeight="1" x14ac:dyDescent="0.2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s="9">
        <f t="shared" si="2"/>
        <v>43484.25</v>
      </c>
      <c r="O37" s="9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ht="25" customHeight="1" x14ac:dyDescent="0.2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>
        <v>1300856400</v>
      </c>
      <c r="N38" s="9">
        <f t="shared" si="2"/>
        <v>40600.25</v>
      </c>
      <c r="O38" s="9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25" customHeight="1" x14ac:dyDescent="0.2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s="9">
        <f t="shared" si="2"/>
        <v>43744.208333333328</v>
      </c>
      <c r="O39" s="9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ht="25" customHeight="1" x14ac:dyDescent="0.2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s="9">
        <f t="shared" si="2"/>
        <v>40469.208333333336</v>
      </c>
      <c r="O40" s="9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ht="25" customHeight="1" x14ac:dyDescent="0.2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>
        <v>1362978000</v>
      </c>
      <c r="N41" s="9">
        <f t="shared" si="2"/>
        <v>41330.25</v>
      </c>
      <c r="O41" s="9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ht="25" customHeight="1" x14ac:dyDescent="0.2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s="9">
        <f t="shared" si="2"/>
        <v>40334.208333333336</v>
      </c>
      <c r="O42" s="9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ht="25" customHeight="1" x14ac:dyDescent="0.2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s="9">
        <f t="shared" si="2"/>
        <v>41156.208333333336</v>
      </c>
      <c r="O43" s="9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ht="25" customHeight="1" x14ac:dyDescent="0.2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s="9">
        <f t="shared" si="2"/>
        <v>40728.208333333336</v>
      </c>
      <c r="O44" s="9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ht="25" customHeight="1" x14ac:dyDescent="0.2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s="9">
        <f t="shared" si="2"/>
        <v>41844.208333333336</v>
      </c>
      <c r="O45" s="9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ht="25" customHeight="1" x14ac:dyDescent="0.2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s="9">
        <f t="shared" si="2"/>
        <v>43541.208333333328</v>
      </c>
      <c r="O46" s="9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25" customHeight="1" x14ac:dyDescent="0.2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>
        <v>1479362400</v>
      </c>
      <c r="N47" s="9">
        <f t="shared" si="2"/>
        <v>42676.208333333328</v>
      </c>
      <c r="O47" s="9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ht="25" customHeight="1" x14ac:dyDescent="0.2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s="9">
        <f t="shared" si="2"/>
        <v>40367.208333333336</v>
      </c>
      <c r="O48" s="9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ht="25" customHeight="1" x14ac:dyDescent="0.2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s="9">
        <f t="shared" si="2"/>
        <v>41727.208333333336</v>
      </c>
      <c r="O49" s="9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ht="25" customHeight="1" x14ac:dyDescent="0.2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s="9">
        <f t="shared" si="2"/>
        <v>42180.208333333328</v>
      </c>
      <c r="O50" s="9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ht="25" customHeight="1" x14ac:dyDescent="0.2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s="9">
        <f t="shared" si="2"/>
        <v>43758.208333333328</v>
      </c>
      <c r="O51" s="9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25" customHeight="1" x14ac:dyDescent="0.2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9">
        <f t="shared" si="2"/>
        <v>41487.208333333336</v>
      </c>
      <c r="O52" s="9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ht="25" customHeight="1" x14ac:dyDescent="0.2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s="9">
        <f t="shared" si="2"/>
        <v>40995.208333333336</v>
      </c>
      <c r="O53" s="9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ht="25" customHeight="1" x14ac:dyDescent="0.2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s="9">
        <f t="shared" si="2"/>
        <v>40436.208333333336</v>
      </c>
      <c r="O54" s="9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ht="25" customHeight="1" x14ac:dyDescent="0.2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s="9">
        <f t="shared" si="2"/>
        <v>41779.208333333336</v>
      </c>
      <c r="O55" s="9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25" customHeight="1" x14ac:dyDescent="0.2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s="9">
        <f t="shared" si="2"/>
        <v>43170.25</v>
      </c>
      <c r="O56" s="9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25" customHeight="1" x14ac:dyDescent="0.2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s="9">
        <f t="shared" si="2"/>
        <v>43311.208333333328</v>
      </c>
      <c r="O57" s="9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25" customHeight="1" x14ac:dyDescent="0.2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s="9">
        <f t="shared" si="2"/>
        <v>42014.25</v>
      </c>
      <c r="O58" s="9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ht="25" customHeight="1" x14ac:dyDescent="0.2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s="9">
        <f t="shared" si="2"/>
        <v>42979.208333333328</v>
      </c>
      <c r="O59" s="9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ht="25" customHeight="1" x14ac:dyDescent="0.2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s="9">
        <f t="shared" si="2"/>
        <v>42268.208333333328</v>
      </c>
      <c r="O60" s="9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ht="25" customHeight="1" x14ac:dyDescent="0.2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>
        <v>1498539600</v>
      </c>
      <c r="N61" s="9">
        <f t="shared" si="2"/>
        <v>42898.208333333328</v>
      </c>
      <c r="O61" s="9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ht="25" customHeight="1" x14ac:dyDescent="0.2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s="9">
        <f t="shared" si="2"/>
        <v>41107.208333333336</v>
      </c>
      <c r="O62" s="9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25" customHeight="1" x14ac:dyDescent="0.2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s="9">
        <f t="shared" si="2"/>
        <v>40595.25</v>
      </c>
      <c r="O63" s="9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25" customHeight="1" x14ac:dyDescent="0.2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s="9">
        <f t="shared" si="2"/>
        <v>42160.208333333328</v>
      </c>
      <c r="O64" s="9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ht="25" customHeight="1" x14ac:dyDescent="0.2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9">
        <f t="shared" si="2"/>
        <v>42853.208333333328</v>
      </c>
      <c r="O65" s="9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ht="25" customHeight="1" x14ac:dyDescent="0.2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s="6">
        <f t="shared" si="1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s="9">
        <f t="shared" si="2"/>
        <v>43283.208333333328</v>
      </c>
      <c r="O66" s="9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ht="25" customHeight="1" x14ac:dyDescent="0.2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E67/D67 * 100</f>
        <v>236.14754098360655</v>
      </c>
      <c r="G67" t="s">
        <v>20</v>
      </c>
      <c r="H67">
        <v>236</v>
      </c>
      <c r="I67" s="6">
        <f t="shared" ref="I67:I130" si="5">IF(E67=0,0,E67/H67)</f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s="9">
        <f t="shared" ref="N67:N130" si="6">(((L67/60)/60)/24)+DATE(1970,1,1)</f>
        <v>40570.25</v>
      </c>
      <c r="O67" s="9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ht="25" customHeight="1" x14ac:dyDescent="0.2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s="9">
        <f t="shared" si="6"/>
        <v>42102.208333333328</v>
      </c>
      <c r="O68" s="9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25" customHeight="1" x14ac:dyDescent="0.2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s="9">
        <f t="shared" si="6"/>
        <v>40203.25</v>
      </c>
      <c r="O69" s="9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ht="25" customHeight="1" x14ac:dyDescent="0.2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s="9">
        <f t="shared" si="6"/>
        <v>42943.208333333328</v>
      </c>
      <c r="O70" s="9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25" customHeight="1" x14ac:dyDescent="0.2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s="9">
        <f t="shared" si="6"/>
        <v>40531.25</v>
      </c>
      <c r="O71" s="9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ht="25" customHeight="1" x14ac:dyDescent="0.2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s="9">
        <f t="shared" si="6"/>
        <v>40484.208333333336</v>
      </c>
      <c r="O72" s="9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25" customHeight="1" x14ac:dyDescent="0.2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s="9">
        <f t="shared" si="6"/>
        <v>43799.25</v>
      </c>
      <c r="O73" s="9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ht="25" customHeight="1" x14ac:dyDescent="0.2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s="9">
        <f t="shared" si="6"/>
        <v>42186.208333333328</v>
      </c>
      <c r="O74" s="9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ht="25" customHeight="1" x14ac:dyDescent="0.2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s="9">
        <f t="shared" si="6"/>
        <v>42701.25</v>
      </c>
      <c r="O75" s="9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ht="25" customHeight="1" x14ac:dyDescent="0.2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s="9">
        <f t="shared" si="6"/>
        <v>42456.208333333328</v>
      </c>
      <c r="O76" s="9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ht="25" customHeight="1" x14ac:dyDescent="0.2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s="9">
        <f t="shared" si="6"/>
        <v>43296.208333333328</v>
      </c>
      <c r="O77" s="9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ht="25" customHeight="1" x14ac:dyDescent="0.2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s="9">
        <f t="shared" si="6"/>
        <v>42027.25</v>
      </c>
      <c r="O78" s="9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ht="25" customHeight="1" x14ac:dyDescent="0.2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s="9">
        <f t="shared" si="6"/>
        <v>40448.208333333336</v>
      </c>
      <c r="O79" s="9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25" customHeight="1" x14ac:dyDescent="0.2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s="9">
        <f t="shared" si="6"/>
        <v>43206.208333333328</v>
      </c>
      <c r="O80" s="9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ht="25" customHeight="1" x14ac:dyDescent="0.2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s="9">
        <f t="shared" si="6"/>
        <v>43267.208333333328</v>
      </c>
      <c r="O81" s="9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ht="25" customHeight="1" x14ac:dyDescent="0.2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s="9">
        <f t="shared" si="6"/>
        <v>42976.208333333328</v>
      </c>
      <c r="O82" s="9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ht="25" customHeight="1" x14ac:dyDescent="0.2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s="9">
        <f t="shared" si="6"/>
        <v>43062.25</v>
      </c>
      <c r="O83" s="9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ht="25" customHeight="1" x14ac:dyDescent="0.2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s="9">
        <f t="shared" si="6"/>
        <v>43482.25</v>
      </c>
      <c r="O84" s="9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ht="25" customHeight="1" x14ac:dyDescent="0.2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9">
        <f t="shared" si="6"/>
        <v>42579.208333333328</v>
      </c>
      <c r="O85" s="9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25" customHeight="1" x14ac:dyDescent="0.2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s="9">
        <f t="shared" si="6"/>
        <v>41118.208333333336</v>
      </c>
      <c r="O86" s="9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ht="25" customHeight="1" x14ac:dyDescent="0.2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s="9">
        <f t="shared" si="6"/>
        <v>40797.208333333336</v>
      </c>
      <c r="O87" s="9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ht="25" customHeight="1" x14ac:dyDescent="0.2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s="9">
        <f t="shared" si="6"/>
        <v>42128.208333333328</v>
      </c>
      <c r="O88" s="9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25" customHeight="1" x14ac:dyDescent="0.2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s="9">
        <f t="shared" si="6"/>
        <v>40610.25</v>
      </c>
      <c r="O89" s="9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ht="25" customHeight="1" x14ac:dyDescent="0.2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s="9">
        <f t="shared" si="6"/>
        <v>42110.208333333328</v>
      </c>
      <c r="O90" s="9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ht="25" customHeight="1" x14ac:dyDescent="0.2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s="9">
        <f t="shared" si="6"/>
        <v>40283.208333333336</v>
      </c>
      <c r="O91" s="9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ht="25" customHeight="1" x14ac:dyDescent="0.2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s="9">
        <f t="shared" si="6"/>
        <v>42425.25</v>
      </c>
      <c r="O92" s="9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ht="25" customHeight="1" x14ac:dyDescent="0.2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s="9">
        <f t="shared" si="6"/>
        <v>42588.208333333328</v>
      </c>
      <c r="O93" s="9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25" customHeight="1" x14ac:dyDescent="0.2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s="9">
        <f t="shared" si="6"/>
        <v>40352.208333333336</v>
      </c>
      <c r="O94" s="9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ht="25" customHeight="1" x14ac:dyDescent="0.2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s="9">
        <f t="shared" si="6"/>
        <v>41202.208333333336</v>
      </c>
      <c r="O95" s="9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ht="25" customHeight="1" x14ac:dyDescent="0.2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s="9">
        <f t="shared" si="6"/>
        <v>43562.208333333328</v>
      </c>
      <c r="O96" s="9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25" customHeight="1" x14ac:dyDescent="0.2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s="9">
        <f t="shared" si="6"/>
        <v>43752.208333333328</v>
      </c>
      <c r="O97" s="9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ht="25" customHeight="1" x14ac:dyDescent="0.2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s="9">
        <f t="shared" si="6"/>
        <v>40612.25</v>
      </c>
      <c r="O98" s="9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ht="25" customHeight="1" x14ac:dyDescent="0.2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s="9">
        <f t="shared" si="6"/>
        <v>42180.208333333328</v>
      </c>
      <c r="O99" s="9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ht="25" customHeight="1" x14ac:dyDescent="0.2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s="9">
        <f t="shared" si="6"/>
        <v>42212.208333333328</v>
      </c>
      <c r="O100" s="9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25" customHeight="1" x14ac:dyDescent="0.2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s="9">
        <f t="shared" si="6"/>
        <v>41968.25</v>
      </c>
      <c r="O101" s="9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ht="25" customHeight="1" x14ac:dyDescent="0.2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9">
        <f t="shared" si="6"/>
        <v>40835.208333333336</v>
      </c>
      <c r="O102" s="9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ht="25" customHeight="1" x14ac:dyDescent="0.2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s="9">
        <f t="shared" si="6"/>
        <v>42056.25</v>
      </c>
      <c r="O103" s="9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ht="25" customHeight="1" x14ac:dyDescent="0.2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s="9">
        <f t="shared" si="6"/>
        <v>43234.208333333328</v>
      </c>
      <c r="O104" s="9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ht="25" customHeight="1" x14ac:dyDescent="0.2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s="9">
        <f t="shared" si="6"/>
        <v>40475.208333333336</v>
      </c>
      <c r="O105" s="9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ht="25" customHeight="1" x14ac:dyDescent="0.2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s="9">
        <f t="shared" si="6"/>
        <v>42878.208333333328</v>
      </c>
      <c r="O106" s="9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ht="25" customHeight="1" x14ac:dyDescent="0.2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s="9">
        <f t="shared" si="6"/>
        <v>41366.208333333336</v>
      </c>
      <c r="O107" s="9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ht="25" customHeight="1" x14ac:dyDescent="0.2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s="9">
        <f t="shared" si="6"/>
        <v>43716.208333333328</v>
      </c>
      <c r="O108" s="9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25" customHeight="1" x14ac:dyDescent="0.2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s="9">
        <f t="shared" si="6"/>
        <v>43213.208333333328</v>
      </c>
      <c r="O109" s="9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25" customHeight="1" x14ac:dyDescent="0.2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s="9">
        <f t="shared" si="6"/>
        <v>41005.208333333336</v>
      </c>
      <c r="O110" s="9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ht="25" customHeight="1" x14ac:dyDescent="0.2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s="9">
        <f t="shared" si="6"/>
        <v>41651.25</v>
      </c>
      <c r="O111" s="9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25" customHeight="1" x14ac:dyDescent="0.2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s="9">
        <f t="shared" si="6"/>
        <v>43354.208333333328</v>
      </c>
      <c r="O112" s="9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ht="25" customHeight="1" x14ac:dyDescent="0.2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s="9">
        <f t="shared" si="6"/>
        <v>41174.208333333336</v>
      </c>
      <c r="O113" s="9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ht="25" customHeight="1" x14ac:dyDescent="0.2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9">
        <f t="shared" si="6"/>
        <v>41875.208333333336</v>
      </c>
      <c r="O114" s="9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ht="25" customHeight="1" x14ac:dyDescent="0.2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s="9">
        <f t="shared" si="6"/>
        <v>42990.208333333328</v>
      </c>
      <c r="O115" s="9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ht="25" customHeight="1" x14ac:dyDescent="0.2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s="9">
        <f t="shared" si="6"/>
        <v>43564.208333333328</v>
      </c>
      <c r="O116" s="9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ht="25" customHeight="1" x14ac:dyDescent="0.2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s="9">
        <f t="shared" si="6"/>
        <v>43056.25</v>
      </c>
      <c r="O117" s="9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25" customHeight="1" x14ac:dyDescent="0.2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s="9">
        <f t="shared" si="6"/>
        <v>42265.208333333328</v>
      </c>
      <c r="O118" s="9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ht="25" customHeight="1" x14ac:dyDescent="0.2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s="9">
        <f t="shared" si="6"/>
        <v>40808.208333333336</v>
      </c>
      <c r="O119" s="9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ht="25" customHeight="1" x14ac:dyDescent="0.2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s="9">
        <f t="shared" si="6"/>
        <v>41665.25</v>
      </c>
      <c r="O120" s="9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25" customHeight="1" x14ac:dyDescent="0.2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s="9">
        <f t="shared" si="6"/>
        <v>41806.208333333336</v>
      </c>
      <c r="O121" s="9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ht="25" customHeight="1" x14ac:dyDescent="0.2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s="9">
        <f t="shared" si="6"/>
        <v>42111.208333333328</v>
      </c>
      <c r="O122" s="9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ht="25" customHeight="1" x14ac:dyDescent="0.2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s="9">
        <f t="shared" si="6"/>
        <v>41917.208333333336</v>
      </c>
      <c r="O123" s="9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ht="25" customHeight="1" x14ac:dyDescent="0.2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s="9">
        <f t="shared" si="6"/>
        <v>41970.25</v>
      </c>
      <c r="O124" s="9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ht="25" customHeight="1" x14ac:dyDescent="0.2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s="9">
        <f t="shared" si="6"/>
        <v>42332.25</v>
      </c>
      <c r="O125" s="9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ht="25" customHeight="1" x14ac:dyDescent="0.2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s="9">
        <f t="shared" si="6"/>
        <v>43598.208333333328</v>
      </c>
      <c r="O126" s="9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ht="25" customHeight="1" x14ac:dyDescent="0.2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s="9">
        <f t="shared" si="6"/>
        <v>43362.208333333328</v>
      </c>
      <c r="O127" s="9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ht="25" customHeight="1" x14ac:dyDescent="0.2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s="9">
        <f t="shared" si="6"/>
        <v>42596.208333333328</v>
      </c>
      <c r="O128" s="9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ht="25" customHeight="1" x14ac:dyDescent="0.2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>
        <v>1273899600</v>
      </c>
      <c r="N129" s="9">
        <f t="shared" si="6"/>
        <v>40310.208333333336</v>
      </c>
      <c r="O129" s="9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ht="25" customHeight="1" x14ac:dyDescent="0.2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s="6">
        <f t="shared" si="5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s="9">
        <f t="shared" si="6"/>
        <v>40417.208333333336</v>
      </c>
      <c r="O130" s="9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ht="25" customHeight="1" x14ac:dyDescent="0.2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E131/D131 * 100</f>
        <v>3.202693602693603</v>
      </c>
      <c r="G131" t="s">
        <v>74</v>
      </c>
      <c r="H131">
        <v>55</v>
      </c>
      <c r="I131" s="6">
        <f t="shared" ref="I131:I194" si="9">IF(E131=0,0,E131/H131)</f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s="9">
        <f t="shared" ref="N131:N194" si="10">(((L131/60)/60)/24)+DATE(1970,1,1)</f>
        <v>42038.25</v>
      </c>
      <c r="O131" s="9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ht="25" customHeight="1" x14ac:dyDescent="0.2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s="9">
        <f t="shared" si="10"/>
        <v>40842.208333333336</v>
      </c>
      <c r="O132" s="9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25" customHeight="1" x14ac:dyDescent="0.2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s="9">
        <f t="shared" si="10"/>
        <v>41607.25</v>
      </c>
      <c r="O133" s="9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ht="25" customHeight="1" x14ac:dyDescent="0.2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s="9">
        <f t="shared" si="10"/>
        <v>43112.25</v>
      </c>
      <c r="O134" s="9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ht="25" customHeight="1" x14ac:dyDescent="0.2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s="9">
        <f t="shared" si="10"/>
        <v>40767.208333333336</v>
      </c>
      <c r="O135" s="9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ht="25" customHeight="1" x14ac:dyDescent="0.2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s="9">
        <f t="shared" si="10"/>
        <v>40713.208333333336</v>
      </c>
      <c r="O136" s="9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ht="25" customHeight="1" x14ac:dyDescent="0.2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s="9">
        <f t="shared" si="10"/>
        <v>41340.25</v>
      </c>
      <c r="O137" s="9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25" customHeight="1" x14ac:dyDescent="0.2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s="9">
        <f t="shared" si="10"/>
        <v>41797.208333333336</v>
      </c>
      <c r="O138" s="9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ht="25" customHeight="1" x14ac:dyDescent="0.2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9">
        <f t="shared" si="10"/>
        <v>40457.208333333336</v>
      </c>
      <c r="O139" s="9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25" customHeight="1" x14ac:dyDescent="0.2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s="9">
        <f t="shared" si="10"/>
        <v>41180.208333333336</v>
      </c>
      <c r="O140" s="9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ht="25" customHeight="1" x14ac:dyDescent="0.2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s="9">
        <f t="shared" si="10"/>
        <v>42115.208333333328</v>
      </c>
      <c r="O141" s="9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25" customHeight="1" x14ac:dyDescent="0.2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s="9">
        <f t="shared" si="10"/>
        <v>43156.25</v>
      </c>
      <c r="O142" s="9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ht="25" customHeight="1" x14ac:dyDescent="0.2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s="9">
        <f t="shared" si="10"/>
        <v>42167.208333333328</v>
      </c>
      <c r="O143" s="9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25" customHeight="1" x14ac:dyDescent="0.2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s="9">
        <f t="shared" si="10"/>
        <v>41005.208333333336</v>
      </c>
      <c r="O144" s="9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ht="25" customHeight="1" x14ac:dyDescent="0.2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9">
        <f t="shared" si="10"/>
        <v>40357.208333333336</v>
      </c>
      <c r="O145" s="9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ht="25" customHeight="1" x14ac:dyDescent="0.2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s="9">
        <f t="shared" si="10"/>
        <v>43633.208333333328</v>
      </c>
      <c r="O146" s="9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ht="25" customHeight="1" x14ac:dyDescent="0.2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s="9">
        <f t="shared" si="10"/>
        <v>41889.208333333336</v>
      </c>
      <c r="O147" s="9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25" customHeight="1" x14ac:dyDescent="0.2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s="9">
        <f t="shared" si="10"/>
        <v>40855.25</v>
      </c>
      <c r="O148" s="9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25" customHeight="1" x14ac:dyDescent="0.2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s="9">
        <f t="shared" si="10"/>
        <v>42534.208333333328</v>
      </c>
      <c r="O149" s="9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ht="25" customHeight="1" x14ac:dyDescent="0.2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s="9">
        <f t="shared" si="10"/>
        <v>42941.208333333328</v>
      </c>
      <c r="O150" s="9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ht="25" customHeight="1" x14ac:dyDescent="0.2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s="9">
        <f t="shared" si="10"/>
        <v>41275.25</v>
      </c>
      <c r="O151" s="9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ht="25" customHeight="1" x14ac:dyDescent="0.2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9">
        <f t="shared" si="10"/>
        <v>43450.25</v>
      </c>
      <c r="O152" s="9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ht="25" customHeight="1" x14ac:dyDescent="0.2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s="9">
        <f t="shared" si="10"/>
        <v>41799.208333333336</v>
      </c>
      <c r="O153" s="9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ht="25" customHeight="1" x14ac:dyDescent="0.2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s="9">
        <f t="shared" si="10"/>
        <v>42783.25</v>
      </c>
      <c r="O154" s="9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ht="25" customHeight="1" x14ac:dyDescent="0.2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s="9">
        <f t="shared" si="10"/>
        <v>41201.208333333336</v>
      </c>
      <c r="O155" s="9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ht="25" customHeight="1" x14ac:dyDescent="0.2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s="9">
        <f t="shared" si="10"/>
        <v>42502.208333333328</v>
      </c>
      <c r="O156" s="9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ht="25" customHeight="1" x14ac:dyDescent="0.2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s="9">
        <f t="shared" si="10"/>
        <v>40262.208333333336</v>
      </c>
      <c r="O157" s="9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ht="25" customHeight="1" x14ac:dyDescent="0.2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s="9">
        <f t="shared" si="10"/>
        <v>43743.208333333328</v>
      </c>
      <c r="O158" s="9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ht="25" customHeight="1" x14ac:dyDescent="0.2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s="9">
        <f t="shared" si="10"/>
        <v>41638.25</v>
      </c>
      <c r="O159" s="9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ht="25" customHeight="1" x14ac:dyDescent="0.2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s="9">
        <f t="shared" si="10"/>
        <v>42346.25</v>
      </c>
      <c r="O160" s="9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ht="25" customHeight="1" x14ac:dyDescent="0.2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s="9">
        <f t="shared" si="10"/>
        <v>43551.208333333328</v>
      </c>
      <c r="O161" s="9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ht="25" customHeight="1" x14ac:dyDescent="0.2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s="9">
        <f t="shared" si="10"/>
        <v>43582.208333333328</v>
      </c>
      <c r="O162" s="9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25" customHeight="1" x14ac:dyDescent="0.2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s="9">
        <f t="shared" si="10"/>
        <v>42270.208333333328</v>
      </c>
      <c r="O163" s="9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25" customHeight="1" x14ac:dyDescent="0.2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s="9">
        <f t="shared" si="10"/>
        <v>43442.25</v>
      </c>
      <c r="O164" s="9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ht="25" customHeight="1" x14ac:dyDescent="0.2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s="9">
        <f t="shared" si="10"/>
        <v>43028.208333333328</v>
      </c>
      <c r="O165" s="9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ht="25" customHeight="1" x14ac:dyDescent="0.2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s="9">
        <f t="shared" si="10"/>
        <v>43016.208333333328</v>
      </c>
      <c r="O166" s="9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ht="25" customHeight="1" x14ac:dyDescent="0.2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s="9">
        <f t="shared" si="10"/>
        <v>42948.208333333328</v>
      </c>
      <c r="O167" s="9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ht="25" customHeight="1" x14ac:dyDescent="0.2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s="9">
        <f t="shared" si="10"/>
        <v>40534.25</v>
      </c>
      <c r="O168" s="9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ht="25" customHeight="1" x14ac:dyDescent="0.2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9">
        <f t="shared" si="10"/>
        <v>41435.208333333336</v>
      </c>
      <c r="O169" s="9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ht="25" customHeight="1" x14ac:dyDescent="0.2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s="9">
        <f t="shared" si="10"/>
        <v>43518.25</v>
      </c>
      <c r="O170" s="9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ht="25" customHeight="1" x14ac:dyDescent="0.2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s="9">
        <f t="shared" si="10"/>
        <v>41077.208333333336</v>
      </c>
      <c r="O171" s="9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ht="25" customHeight="1" x14ac:dyDescent="0.2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s="9">
        <f t="shared" si="10"/>
        <v>42950.208333333328</v>
      </c>
      <c r="O172" s="9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25" customHeight="1" x14ac:dyDescent="0.2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9">
        <f t="shared" si="10"/>
        <v>41718.208333333336</v>
      </c>
      <c r="O173" s="9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ht="25" customHeight="1" x14ac:dyDescent="0.2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9">
        <f t="shared" si="10"/>
        <v>41839.208333333336</v>
      </c>
      <c r="O174" s="9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25" customHeight="1" x14ac:dyDescent="0.2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s="9">
        <f t="shared" si="10"/>
        <v>41412.208333333336</v>
      </c>
      <c r="O175" s="9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ht="25" customHeight="1" x14ac:dyDescent="0.2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s="9">
        <f t="shared" si="10"/>
        <v>42282.208333333328</v>
      </c>
      <c r="O176" s="9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ht="25" customHeight="1" x14ac:dyDescent="0.2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s="9">
        <f t="shared" si="10"/>
        <v>42613.208333333328</v>
      </c>
      <c r="O177" s="9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25" customHeight="1" x14ac:dyDescent="0.2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s="9">
        <f t="shared" si="10"/>
        <v>42616.208333333328</v>
      </c>
      <c r="O178" s="9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ht="25" customHeight="1" x14ac:dyDescent="0.2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s="9">
        <f t="shared" si="10"/>
        <v>40497.25</v>
      </c>
      <c r="O179" s="9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ht="25" customHeight="1" x14ac:dyDescent="0.2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s="9">
        <f t="shared" si="10"/>
        <v>42999.208333333328</v>
      </c>
      <c r="O180" s="9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25" customHeight="1" x14ac:dyDescent="0.2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s="9">
        <f t="shared" si="10"/>
        <v>41350.208333333336</v>
      </c>
      <c r="O181" s="9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ht="25" customHeight="1" x14ac:dyDescent="0.2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s="9">
        <f t="shared" si="10"/>
        <v>40259.208333333336</v>
      </c>
      <c r="O182" s="9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ht="25" customHeight="1" x14ac:dyDescent="0.2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s="9">
        <f t="shared" si="10"/>
        <v>43012.208333333328</v>
      </c>
      <c r="O183" s="9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25" customHeight="1" x14ac:dyDescent="0.2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s="9">
        <f t="shared" si="10"/>
        <v>43631.208333333328</v>
      </c>
      <c r="O184" s="9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25" customHeight="1" x14ac:dyDescent="0.2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s="9">
        <f t="shared" si="10"/>
        <v>40430.208333333336</v>
      </c>
      <c r="O185" s="9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ht="25" customHeight="1" x14ac:dyDescent="0.2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s="9">
        <f t="shared" si="10"/>
        <v>43588.208333333328</v>
      </c>
      <c r="O186" s="9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ht="25" customHeight="1" x14ac:dyDescent="0.2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s="9">
        <f t="shared" si="10"/>
        <v>43233.208333333328</v>
      </c>
      <c r="O187" s="9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ht="25" customHeight="1" x14ac:dyDescent="0.2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s="9">
        <f t="shared" si="10"/>
        <v>41782.208333333336</v>
      </c>
      <c r="O188" s="9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ht="25" customHeight="1" x14ac:dyDescent="0.2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s="9">
        <f t="shared" si="10"/>
        <v>41328.25</v>
      </c>
      <c r="O189" s="9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ht="25" customHeight="1" x14ac:dyDescent="0.2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9">
        <f t="shared" si="10"/>
        <v>41975.25</v>
      </c>
      <c r="O190" s="9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ht="25" customHeight="1" x14ac:dyDescent="0.2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s="9">
        <f t="shared" si="10"/>
        <v>42433.25</v>
      </c>
      <c r="O191" s="9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ht="25" customHeight="1" x14ac:dyDescent="0.2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9">
        <f t="shared" si="10"/>
        <v>41429.208333333336</v>
      </c>
      <c r="O192" s="9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ht="25" customHeight="1" x14ac:dyDescent="0.2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s="9">
        <f t="shared" si="10"/>
        <v>43536.208333333328</v>
      </c>
      <c r="O193" s="9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25" customHeight="1" x14ac:dyDescent="0.2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s="6">
        <f t="shared" si="9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s="9">
        <f t="shared" si="10"/>
        <v>41817.208333333336</v>
      </c>
      <c r="O194" s="9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ht="25" customHeight="1" x14ac:dyDescent="0.2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E195/D195 * 100</f>
        <v>45.636363636363633</v>
      </c>
      <c r="G195" t="s">
        <v>14</v>
      </c>
      <c r="H195">
        <v>65</v>
      </c>
      <c r="I195" s="6">
        <f t="shared" ref="I195:I258" si="13">IF(E195=0,0,E195/H195)</f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s="9">
        <f t="shared" ref="N195:N258" si="14">(((L195/60)/60)/24)+DATE(1970,1,1)</f>
        <v>43198.208333333328</v>
      </c>
      <c r="O195" s="9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ht="25" customHeight="1" x14ac:dyDescent="0.2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s="9">
        <f t="shared" si="14"/>
        <v>42261.208333333328</v>
      </c>
      <c r="O196" s="9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ht="25" customHeight="1" x14ac:dyDescent="0.2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s="9">
        <f t="shared" si="14"/>
        <v>43310.208333333328</v>
      </c>
      <c r="O197" s="9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ht="25" customHeight="1" x14ac:dyDescent="0.2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9">
        <f t="shared" si="14"/>
        <v>42616.208333333328</v>
      </c>
      <c r="O198" s="9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ht="25" customHeight="1" x14ac:dyDescent="0.2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s="9">
        <f t="shared" si="14"/>
        <v>42909.208333333328</v>
      </c>
      <c r="O199" s="9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ht="25" customHeight="1" x14ac:dyDescent="0.2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s="9">
        <f t="shared" si="14"/>
        <v>40396.208333333336</v>
      </c>
      <c r="O200" s="9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ht="25" customHeight="1" x14ac:dyDescent="0.2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s="9">
        <f t="shared" si="14"/>
        <v>42192.208333333328</v>
      </c>
      <c r="O201" s="9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ht="25" customHeight="1" x14ac:dyDescent="0.2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9">
        <f t="shared" si="14"/>
        <v>40262.208333333336</v>
      </c>
      <c r="O202" s="9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25" customHeight="1" x14ac:dyDescent="0.2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s="9">
        <f t="shared" si="14"/>
        <v>41845.208333333336</v>
      </c>
      <c r="O203" s="9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ht="25" customHeight="1" x14ac:dyDescent="0.2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s="9">
        <f t="shared" si="14"/>
        <v>40818.208333333336</v>
      </c>
      <c r="O204" s="9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25" customHeight="1" x14ac:dyDescent="0.2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s="9">
        <f t="shared" si="14"/>
        <v>42752.25</v>
      </c>
      <c r="O205" s="9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ht="25" customHeight="1" x14ac:dyDescent="0.2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9">
        <f t="shared" si="14"/>
        <v>40636.208333333336</v>
      </c>
      <c r="O206" s="9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ht="25" customHeight="1" x14ac:dyDescent="0.2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9">
        <f t="shared" si="14"/>
        <v>43390.208333333328</v>
      </c>
      <c r="O207" s="9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ht="25" customHeight="1" x14ac:dyDescent="0.2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s="9">
        <f t="shared" si="14"/>
        <v>40236.25</v>
      </c>
      <c r="O208" s="9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25" customHeight="1" x14ac:dyDescent="0.2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9">
        <f t="shared" si="14"/>
        <v>43340.208333333328</v>
      </c>
      <c r="O209" s="9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ht="25" customHeight="1" x14ac:dyDescent="0.2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s="9">
        <f t="shared" si="14"/>
        <v>43048.25</v>
      </c>
      <c r="O210" s="9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25" customHeight="1" x14ac:dyDescent="0.2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s="9">
        <f t="shared" si="14"/>
        <v>42496.208333333328</v>
      </c>
      <c r="O211" s="9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ht="25" customHeight="1" x14ac:dyDescent="0.2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s="9">
        <f t="shared" si="14"/>
        <v>42797.25</v>
      </c>
      <c r="O212" s="9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25" customHeight="1" x14ac:dyDescent="0.2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s="9">
        <f t="shared" si="14"/>
        <v>41513.208333333336</v>
      </c>
      <c r="O213" s="9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25" customHeight="1" x14ac:dyDescent="0.2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s="9">
        <f t="shared" si="14"/>
        <v>43814.25</v>
      </c>
      <c r="O214" s="9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25" customHeight="1" x14ac:dyDescent="0.2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s="9">
        <f t="shared" si="14"/>
        <v>40488.208333333336</v>
      </c>
      <c r="O215" s="9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ht="25" customHeight="1" x14ac:dyDescent="0.2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s="9">
        <f t="shared" si="14"/>
        <v>40409.208333333336</v>
      </c>
      <c r="O216" s="9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ht="25" customHeight="1" x14ac:dyDescent="0.2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s="9">
        <f t="shared" si="14"/>
        <v>43509.25</v>
      </c>
      <c r="O217" s="9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ht="25" customHeight="1" x14ac:dyDescent="0.2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s="9">
        <f t="shared" si="14"/>
        <v>40869.25</v>
      </c>
      <c r="O218" s="9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ht="25" customHeight="1" x14ac:dyDescent="0.2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s="9">
        <f t="shared" si="14"/>
        <v>43583.208333333328</v>
      </c>
      <c r="O219" s="9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ht="25" customHeight="1" x14ac:dyDescent="0.2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s="9">
        <f t="shared" si="14"/>
        <v>40858.25</v>
      </c>
      <c r="O220" s="9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ht="25" customHeight="1" x14ac:dyDescent="0.2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s="9">
        <f t="shared" si="14"/>
        <v>41137.208333333336</v>
      </c>
      <c r="O221" s="9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ht="25" customHeight="1" x14ac:dyDescent="0.2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s="9">
        <f t="shared" si="14"/>
        <v>40725.208333333336</v>
      </c>
      <c r="O222" s="9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25" customHeight="1" x14ac:dyDescent="0.2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s="9">
        <f t="shared" si="14"/>
        <v>41081.208333333336</v>
      </c>
      <c r="O223" s="9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ht="25" customHeight="1" x14ac:dyDescent="0.2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s="9">
        <f t="shared" si="14"/>
        <v>41914.208333333336</v>
      </c>
      <c r="O224" s="9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ht="25" customHeight="1" x14ac:dyDescent="0.2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s="9">
        <f t="shared" si="14"/>
        <v>42445.208333333328</v>
      </c>
      <c r="O225" s="9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ht="25" customHeight="1" x14ac:dyDescent="0.2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s="9">
        <f t="shared" si="14"/>
        <v>41906.208333333336</v>
      </c>
      <c r="O226" s="9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ht="25" customHeight="1" x14ac:dyDescent="0.2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s="9">
        <f t="shared" si="14"/>
        <v>41762.208333333336</v>
      </c>
      <c r="O227" s="9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ht="25" customHeight="1" x14ac:dyDescent="0.2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s="9">
        <f t="shared" si="14"/>
        <v>40276.208333333336</v>
      </c>
      <c r="O228" s="9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25" customHeight="1" x14ac:dyDescent="0.2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s="9">
        <f t="shared" si="14"/>
        <v>42139.208333333328</v>
      </c>
      <c r="O229" s="9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ht="25" customHeight="1" x14ac:dyDescent="0.2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s="9">
        <f t="shared" si="14"/>
        <v>42613.208333333328</v>
      </c>
      <c r="O230" s="9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ht="25" customHeight="1" x14ac:dyDescent="0.2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s="9">
        <f t="shared" si="14"/>
        <v>42887.208333333328</v>
      </c>
      <c r="O231" s="9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ht="25" customHeight="1" x14ac:dyDescent="0.2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s="9">
        <f t="shared" si="14"/>
        <v>43805.25</v>
      </c>
      <c r="O232" s="9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ht="25" customHeight="1" x14ac:dyDescent="0.2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s="9">
        <f t="shared" si="14"/>
        <v>41415.208333333336</v>
      </c>
      <c r="O233" s="9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ht="25" customHeight="1" x14ac:dyDescent="0.2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s="9">
        <f t="shared" si="14"/>
        <v>42576.208333333328</v>
      </c>
      <c r="O234" s="9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ht="25" customHeight="1" x14ac:dyDescent="0.2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s="9">
        <f t="shared" si="14"/>
        <v>40706.208333333336</v>
      </c>
      <c r="O235" s="9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ht="25" customHeight="1" x14ac:dyDescent="0.2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s="9">
        <f t="shared" si="14"/>
        <v>42969.208333333328</v>
      </c>
      <c r="O236" s="9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25" customHeight="1" x14ac:dyDescent="0.2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s="9">
        <f t="shared" si="14"/>
        <v>42779.25</v>
      </c>
      <c r="O237" s="9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ht="25" customHeight="1" x14ac:dyDescent="0.2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s="9">
        <f t="shared" si="14"/>
        <v>43641.208333333328</v>
      </c>
      <c r="O238" s="9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25" customHeight="1" x14ac:dyDescent="0.2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s="9">
        <f t="shared" si="14"/>
        <v>41754.208333333336</v>
      </c>
      <c r="O239" s="9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ht="25" customHeight="1" x14ac:dyDescent="0.2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s="9">
        <f t="shared" si="14"/>
        <v>43083.25</v>
      </c>
      <c r="O240" s="9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25" customHeight="1" x14ac:dyDescent="0.2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s="9">
        <f t="shared" si="14"/>
        <v>42245.208333333328</v>
      </c>
      <c r="O241" s="9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ht="25" customHeight="1" x14ac:dyDescent="0.2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s="9">
        <f t="shared" si="14"/>
        <v>40396.208333333336</v>
      </c>
      <c r="O242" s="9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25" customHeight="1" x14ac:dyDescent="0.2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s="9">
        <f t="shared" si="14"/>
        <v>41742.208333333336</v>
      </c>
      <c r="O243" s="9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ht="25" customHeight="1" x14ac:dyDescent="0.2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9">
        <f t="shared" si="14"/>
        <v>42865.208333333328</v>
      </c>
      <c r="O244" s="9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25" customHeight="1" x14ac:dyDescent="0.2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s="9">
        <f t="shared" si="14"/>
        <v>43163.25</v>
      </c>
      <c r="O245" s="9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25" customHeight="1" x14ac:dyDescent="0.2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s="9">
        <f t="shared" si="14"/>
        <v>41834.208333333336</v>
      </c>
      <c r="O246" s="9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ht="25" customHeight="1" x14ac:dyDescent="0.2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s="9">
        <f t="shared" si="14"/>
        <v>41736.208333333336</v>
      </c>
      <c r="O247" s="9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25" customHeight="1" x14ac:dyDescent="0.2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s="9">
        <f t="shared" si="14"/>
        <v>41491.208333333336</v>
      </c>
      <c r="O248" s="9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ht="25" customHeight="1" x14ac:dyDescent="0.2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s="9">
        <f t="shared" si="14"/>
        <v>42726.25</v>
      </c>
      <c r="O249" s="9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ht="25" customHeight="1" x14ac:dyDescent="0.2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s="9">
        <f t="shared" si="14"/>
        <v>42004.25</v>
      </c>
      <c r="O250" s="9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ht="25" customHeight="1" x14ac:dyDescent="0.2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s="9">
        <f t="shared" si="14"/>
        <v>42006.25</v>
      </c>
      <c r="O251" s="9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ht="25" customHeight="1" x14ac:dyDescent="0.2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9">
        <f t="shared" si="14"/>
        <v>40203.25</v>
      </c>
      <c r="O252" s="9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ht="25" customHeight="1" x14ac:dyDescent="0.2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s="9">
        <f t="shared" si="14"/>
        <v>41252.25</v>
      </c>
      <c r="O253" s="9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25" customHeight="1" x14ac:dyDescent="0.2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s="9">
        <f t="shared" si="14"/>
        <v>41572.208333333336</v>
      </c>
      <c r="O254" s="9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ht="25" customHeight="1" x14ac:dyDescent="0.2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s="9">
        <f t="shared" si="14"/>
        <v>40641.208333333336</v>
      </c>
      <c r="O255" s="9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25" customHeight="1" x14ac:dyDescent="0.2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s="9">
        <f t="shared" si="14"/>
        <v>42787.25</v>
      </c>
      <c r="O256" s="9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25" customHeight="1" x14ac:dyDescent="0.2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s="9">
        <f t="shared" si="14"/>
        <v>40590.25</v>
      </c>
      <c r="O257" s="9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ht="25" customHeight="1" x14ac:dyDescent="0.2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s="6">
        <f t="shared" si="13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s="9">
        <f t="shared" si="14"/>
        <v>42393.25</v>
      </c>
      <c r="O258" s="9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ht="25" customHeight="1" x14ac:dyDescent="0.2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E259/D259 * 100</f>
        <v>146</v>
      </c>
      <c r="G259" t="s">
        <v>20</v>
      </c>
      <c r="H259">
        <v>92</v>
      </c>
      <c r="I259" s="6">
        <f t="shared" ref="I259:I322" si="17">IF(E259=0,0,E259/H259)</f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s="9">
        <f t="shared" ref="N259:N322" si="18">(((L259/60)/60)/24)+DATE(1970,1,1)</f>
        <v>41338.25</v>
      </c>
      <c r="O259" s="9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ht="25" customHeight="1" x14ac:dyDescent="0.2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s="9">
        <f t="shared" si="18"/>
        <v>42712.25</v>
      </c>
      <c r="O260" s="9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25" customHeight="1" x14ac:dyDescent="0.2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s="9">
        <f t="shared" si="18"/>
        <v>41251.25</v>
      </c>
      <c r="O261" s="9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ht="25" customHeight="1" x14ac:dyDescent="0.2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s="9">
        <f t="shared" si="18"/>
        <v>41180.208333333336</v>
      </c>
      <c r="O262" s="9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25" customHeight="1" x14ac:dyDescent="0.2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s="9">
        <f t="shared" si="18"/>
        <v>40415.208333333336</v>
      </c>
      <c r="O263" s="9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ht="25" customHeight="1" x14ac:dyDescent="0.2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s="9">
        <f t="shared" si="18"/>
        <v>40638.208333333336</v>
      </c>
      <c r="O264" s="9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ht="25" customHeight="1" x14ac:dyDescent="0.2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s="9">
        <f t="shared" si="18"/>
        <v>40187.25</v>
      </c>
      <c r="O265" s="9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ht="25" customHeight="1" x14ac:dyDescent="0.2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s="9">
        <f t="shared" si="18"/>
        <v>41317.25</v>
      </c>
      <c r="O266" s="9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ht="25" customHeight="1" x14ac:dyDescent="0.2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s="9">
        <f t="shared" si="18"/>
        <v>42372.25</v>
      </c>
      <c r="O267" s="9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ht="25" customHeight="1" x14ac:dyDescent="0.2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s="9">
        <f t="shared" si="18"/>
        <v>41950.25</v>
      </c>
      <c r="O268" s="9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ht="25" customHeight="1" x14ac:dyDescent="0.2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s="9">
        <f t="shared" si="18"/>
        <v>41206.208333333336</v>
      </c>
      <c r="O269" s="9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ht="25" customHeight="1" x14ac:dyDescent="0.2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s="9">
        <f t="shared" si="18"/>
        <v>41186.208333333336</v>
      </c>
      <c r="O270" s="9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ht="25" customHeight="1" x14ac:dyDescent="0.2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s="9">
        <f t="shared" si="18"/>
        <v>43496.25</v>
      </c>
      <c r="O271" s="9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ht="25" customHeight="1" x14ac:dyDescent="0.2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s="9">
        <f t="shared" si="18"/>
        <v>40514.25</v>
      </c>
      <c r="O272" s="9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25" customHeight="1" x14ac:dyDescent="0.2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s="9">
        <f t="shared" si="18"/>
        <v>42345.25</v>
      </c>
      <c r="O273" s="9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ht="25" customHeight="1" x14ac:dyDescent="0.2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s="9">
        <f t="shared" si="18"/>
        <v>43656.208333333328</v>
      </c>
      <c r="O274" s="9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ht="25" customHeight="1" x14ac:dyDescent="0.2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s="9">
        <f t="shared" si="18"/>
        <v>42995.208333333328</v>
      </c>
      <c r="O275" s="9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25" customHeight="1" x14ac:dyDescent="0.2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s="9">
        <f t="shared" si="18"/>
        <v>43045.25</v>
      </c>
      <c r="O276" s="9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25" customHeight="1" x14ac:dyDescent="0.2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s="9">
        <f t="shared" si="18"/>
        <v>43561.208333333328</v>
      </c>
      <c r="O277" s="9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ht="25" customHeight="1" x14ac:dyDescent="0.2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s="9">
        <f t="shared" si="18"/>
        <v>41018.208333333336</v>
      </c>
      <c r="O278" s="9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25" customHeight="1" x14ac:dyDescent="0.2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s="9">
        <f t="shared" si="18"/>
        <v>40378.208333333336</v>
      </c>
      <c r="O279" s="9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ht="25" customHeight="1" x14ac:dyDescent="0.2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s="9">
        <f t="shared" si="18"/>
        <v>41239.25</v>
      </c>
      <c r="O280" s="9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25" customHeight="1" x14ac:dyDescent="0.2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s="9">
        <f t="shared" si="18"/>
        <v>43346.208333333328</v>
      </c>
      <c r="O281" s="9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25" customHeight="1" x14ac:dyDescent="0.2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s="9">
        <f t="shared" si="18"/>
        <v>43060.25</v>
      </c>
      <c r="O282" s="9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ht="25" customHeight="1" x14ac:dyDescent="0.2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s="9">
        <f t="shared" si="18"/>
        <v>40979.25</v>
      </c>
      <c r="O283" s="9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ht="25" customHeight="1" x14ac:dyDescent="0.2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s="9">
        <f t="shared" si="18"/>
        <v>42701.25</v>
      </c>
      <c r="O284" s="9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25" customHeight="1" x14ac:dyDescent="0.2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s="9">
        <f t="shared" si="18"/>
        <v>42520.208333333328</v>
      </c>
      <c r="O285" s="9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ht="25" customHeight="1" x14ac:dyDescent="0.2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s="9">
        <f t="shared" si="18"/>
        <v>41030.208333333336</v>
      </c>
      <c r="O286" s="9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ht="25" customHeight="1" x14ac:dyDescent="0.2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s="9">
        <f t="shared" si="18"/>
        <v>42623.208333333328</v>
      </c>
      <c r="O287" s="9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ht="25" customHeight="1" x14ac:dyDescent="0.2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s="9">
        <f t="shared" si="18"/>
        <v>42697.25</v>
      </c>
      <c r="O288" s="9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ht="25" customHeight="1" x14ac:dyDescent="0.2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s="9">
        <f t="shared" si="18"/>
        <v>42122.208333333328</v>
      </c>
      <c r="O289" s="9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ht="25" customHeight="1" x14ac:dyDescent="0.2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s="9">
        <f t="shared" si="18"/>
        <v>40982.208333333336</v>
      </c>
      <c r="O290" s="9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ht="25" customHeight="1" x14ac:dyDescent="0.2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s="9">
        <f t="shared" si="18"/>
        <v>42219.208333333328</v>
      </c>
      <c r="O291" s="9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ht="25" customHeight="1" x14ac:dyDescent="0.2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s="9">
        <f t="shared" si="18"/>
        <v>41404.208333333336</v>
      </c>
      <c r="O292" s="9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ht="25" customHeight="1" x14ac:dyDescent="0.2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s="9">
        <f t="shared" si="18"/>
        <v>40831.208333333336</v>
      </c>
      <c r="O293" s="9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ht="25" customHeight="1" x14ac:dyDescent="0.2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9">
        <f t="shared" si="18"/>
        <v>40984.208333333336</v>
      </c>
      <c r="O294" s="9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ht="25" customHeight="1" x14ac:dyDescent="0.2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>
        <v>1287032400</v>
      </c>
      <c r="N295" s="9">
        <f t="shared" si="18"/>
        <v>40456.208333333336</v>
      </c>
      <c r="O295" s="9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ht="25" customHeight="1" x14ac:dyDescent="0.2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s="9">
        <f t="shared" si="18"/>
        <v>43399.208333333328</v>
      </c>
      <c r="O296" s="9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25" customHeight="1" x14ac:dyDescent="0.2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s="9">
        <f t="shared" si="18"/>
        <v>41562.208333333336</v>
      </c>
      <c r="O297" s="9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25" customHeight="1" x14ac:dyDescent="0.2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s="9">
        <f t="shared" si="18"/>
        <v>43493.25</v>
      </c>
      <c r="O298" s="9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ht="25" customHeight="1" x14ac:dyDescent="0.2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s="9">
        <f t="shared" si="18"/>
        <v>41653.25</v>
      </c>
      <c r="O299" s="9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ht="25" customHeight="1" x14ac:dyDescent="0.2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s="9">
        <f t="shared" si="18"/>
        <v>42426.25</v>
      </c>
      <c r="O300" s="9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25" customHeight="1" x14ac:dyDescent="0.2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s="9">
        <f t="shared" si="18"/>
        <v>42432.25</v>
      </c>
      <c r="O301" s="9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ht="25" customHeight="1" x14ac:dyDescent="0.2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9">
        <f t="shared" si="18"/>
        <v>42977.208333333328</v>
      </c>
      <c r="O302" s="9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25" customHeight="1" x14ac:dyDescent="0.2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s="9">
        <f t="shared" si="18"/>
        <v>42061.25</v>
      </c>
      <c r="O303" s="9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ht="25" customHeight="1" x14ac:dyDescent="0.2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s="9">
        <f t="shared" si="18"/>
        <v>43345.208333333328</v>
      </c>
      <c r="O304" s="9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ht="25" customHeight="1" x14ac:dyDescent="0.2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>
        <v>1452578400</v>
      </c>
      <c r="N305" s="9">
        <f t="shared" si="18"/>
        <v>42376.25</v>
      </c>
      <c r="O305" s="9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ht="25" customHeight="1" x14ac:dyDescent="0.2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s="9">
        <f t="shared" si="18"/>
        <v>42589.208333333328</v>
      </c>
      <c r="O306" s="9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ht="25" customHeight="1" x14ac:dyDescent="0.2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s="9">
        <f t="shared" si="18"/>
        <v>42448.208333333328</v>
      </c>
      <c r="O307" s="9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25" customHeight="1" x14ac:dyDescent="0.2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s="9">
        <f t="shared" si="18"/>
        <v>42930.208333333328</v>
      </c>
      <c r="O308" s="9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25" customHeight="1" x14ac:dyDescent="0.2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s="9">
        <f t="shared" si="18"/>
        <v>41066.208333333336</v>
      </c>
      <c r="O309" s="9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ht="25" customHeight="1" x14ac:dyDescent="0.2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s="9">
        <f t="shared" si="18"/>
        <v>40651.208333333336</v>
      </c>
      <c r="O310" s="9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ht="25" customHeight="1" x14ac:dyDescent="0.2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9">
        <f t="shared" si="18"/>
        <v>40807.208333333336</v>
      </c>
      <c r="O311" s="9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ht="25" customHeight="1" x14ac:dyDescent="0.2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>
        <v>1272171600</v>
      </c>
      <c r="N312" s="9">
        <f t="shared" si="18"/>
        <v>40277.208333333336</v>
      </c>
      <c r="O312" s="9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ht="25" customHeight="1" x14ac:dyDescent="0.2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s="9">
        <f t="shared" si="18"/>
        <v>40590.25</v>
      </c>
      <c r="O313" s="9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ht="25" customHeight="1" x14ac:dyDescent="0.2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s="9">
        <f t="shared" si="18"/>
        <v>41572.208333333336</v>
      </c>
      <c r="O314" s="9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ht="25" customHeight="1" x14ac:dyDescent="0.2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9">
        <f t="shared" si="18"/>
        <v>40966.25</v>
      </c>
      <c r="O315" s="9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ht="25" customHeight="1" x14ac:dyDescent="0.2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s="9">
        <f t="shared" si="18"/>
        <v>43536.208333333328</v>
      </c>
      <c r="O316" s="9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25" customHeight="1" x14ac:dyDescent="0.2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s="9">
        <f t="shared" si="18"/>
        <v>41783.208333333336</v>
      </c>
      <c r="O317" s="9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ht="25" customHeight="1" x14ac:dyDescent="0.2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s="9">
        <f t="shared" si="18"/>
        <v>43788.25</v>
      </c>
      <c r="O318" s="9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ht="25" customHeight="1" x14ac:dyDescent="0.2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9">
        <f t="shared" si="18"/>
        <v>42869.208333333328</v>
      </c>
      <c r="O319" s="9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25" customHeight="1" x14ac:dyDescent="0.2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s="9">
        <f t="shared" si="18"/>
        <v>41684.25</v>
      </c>
      <c r="O320" s="9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ht="25" customHeight="1" x14ac:dyDescent="0.2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>
        <v>1283662800</v>
      </c>
      <c r="N321" s="9">
        <f t="shared" si="18"/>
        <v>40402.208333333336</v>
      </c>
      <c r="O321" s="9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ht="25" customHeight="1" x14ac:dyDescent="0.2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s="6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9">
        <f t="shared" si="18"/>
        <v>40673.208333333336</v>
      </c>
      <c r="O322" s="9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25" customHeight="1" x14ac:dyDescent="0.2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E323/D323 * 100</f>
        <v>94.144366197183089</v>
      </c>
      <c r="G323" t="s">
        <v>14</v>
      </c>
      <c r="H323">
        <v>2468</v>
      </c>
      <c r="I323" s="6">
        <f t="shared" ref="I323:I386" si="21">IF(E323=0,0,E323/H323)</f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s="9">
        <f t="shared" ref="N323:N386" si="22">(((L323/60)/60)/24)+DATE(1970,1,1)</f>
        <v>40634.208333333336</v>
      </c>
      <c r="O323" s="9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25" customHeight="1" x14ac:dyDescent="0.2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s="9">
        <f t="shared" si="22"/>
        <v>40507.25</v>
      </c>
      <c r="O324" s="9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ht="25" customHeight="1" x14ac:dyDescent="0.2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s="9">
        <f t="shared" si="22"/>
        <v>41725.208333333336</v>
      </c>
      <c r="O325" s="9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ht="25" customHeight="1" x14ac:dyDescent="0.2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s="9">
        <f t="shared" si="22"/>
        <v>42176.208333333328</v>
      </c>
      <c r="O326" s="9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25" customHeight="1" x14ac:dyDescent="0.2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s="9">
        <f t="shared" si="22"/>
        <v>43267.208333333328</v>
      </c>
      <c r="O327" s="9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25" customHeight="1" x14ac:dyDescent="0.2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>
        <v>1451628000</v>
      </c>
      <c r="N328" s="9">
        <f t="shared" si="22"/>
        <v>42364.25</v>
      </c>
      <c r="O328" s="9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ht="25" customHeight="1" x14ac:dyDescent="0.2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s="9">
        <f t="shared" si="22"/>
        <v>43705.208333333328</v>
      </c>
      <c r="O329" s="9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25" customHeight="1" x14ac:dyDescent="0.2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s="9">
        <f t="shared" si="22"/>
        <v>43434.25</v>
      </c>
      <c r="O330" s="9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ht="25" customHeight="1" x14ac:dyDescent="0.2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s="9">
        <f t="shared" si="22"/>
        <v>42716.25</v>
      </c>
      <c r="O331" s="9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25" customHeight="1" x14ac:dyDescent="0.2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s="9">
        <f t="shared" si="22"/>
        <v>43077.25</v>
      </c>
      <c r="O332" s="9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ht="25" customHeight="1" x14ac:dyDescent="0.2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s="9">
        <f t="shared" si="22"/>
        <v>40896.25</v>
      </c>
      <c r="O333" s="9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25" customHeight="1" x14ac:dyDescent="0.2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s="9">
        <f t="shared" si="22"/>
        <v>41361.208333333336</v>
      </c>
      <c r="O334" s="9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ht="25" customHeight="1" x14ac:dyDescent="0.2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s="9">
        <f t="shared" si="22"/>
        <v>43424.25</v>
      </c>
      <c r="O335" s="9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ht="25" customHeight="1" x14ac:dyDescent="0.2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s="9">
        <f t="shared" si="22"/>
        <v>43110.25</v>
      </c>
      <c r="O336" s="9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ht="25" customHeight="1" x14ac:dyDescent="0.2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s="9">
        <f t="shared" si="22"/>
        <v>43784.25</v>
      </c>
      <c r="O337" s="9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ht="25" customHeight="1" x14ac:dyDescent="0.2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s="9">
        <f t="shared" si="22"/>
        <v>40527.25</v>
      </c>
      <c r="O338" s="9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ht="25" customHeight="1" x14ac:dyDescent="0.2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s="9">
        <f t="shared" si="22"/>
        <v>43780.25</v>
      </c>
      <c r="O339" s="9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ht="25" customHeight="1" x14ac:dyDescent="0.2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s="9">
        <f t="shared" si="22"/>
        <v>40821.208333333336</v>
      </c>
      <c r="O340" s="9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ht="25" customHeight="1" x14ac:dyDescent="0.2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s="9">
        <f t="shared" si="22"/>
        <v>42949.208333333328</v>
      </c>
      <c r="O341" s="9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ht="25" customHeight="1" x14ac:dyDescent="0.2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s="9">
        <f t="shared" si="22"/>
        <v>40889.25</v>
      </c>
      <c r="O342" s="9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25" customHeight="1" x14ac:dyDescent="0.2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s="9">
        <f t="shared" si="22"/>
        <v>42244.208333333328</v>
      </c>
      <c r="O343" s="9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ht="25" customHeight="1" x14ac:dyDescent="0.2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s="9">
        <f t="shared" si="22"/>
        <v>41475.208333333336</v>
      </c>
      <c r="O344" s="9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ht="25" customHeight="1" x14ac:dyDescent="0.2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s="9">
        <f t="shared" si="22"/>
        <v>41597.25</v>
      </c>
      <c r="O345" s="9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ht="25" customHeight="1" x14ac:dyDescent="0.2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s="9">
        <f t="shared" si="22"/>
        <v>43122.25</v>
      </c>
      <c r="O346" s="9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ht="25" customHeight="1" x14ac:dyDescent="0.2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s="9">
        <f t="shared" si="22"/>
        <v>42194.208333333328</v>
      </c>
      <c r="O347" s="9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ht="25" customHeight="1" x14ac:dyDescent="0.2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9">
        <f t="shared" si="22"/>
        <v>42971.208333333328</v>
      </c>
      <c r="O348" s="9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ht="25" customHeight="1" x14ac:dyDescent="0.2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s="9">
        <f t="shared" si="22"/>
        <v>42046.25</v>
      </c>
      <c r="O349" s="9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ht="25" customHeight="1" x14ac:dyDescent="0.2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s="9">
        <f t="shared" si="22"/>
        <v>42782.25</v>
      </c>
      <c r="O350" s="9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ht="25" customHeight="1" x14ac:dyDescent="0.2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s="9">
        <f t="shared" si="22"/>
        <v>42930.208333333328</v>
      </c>
      <c r="O351" s="9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ht="25" customHeight="1" x14ac:dyDescent="0.2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9">
        <f t="shared" si="22"/>
        <v>42144.208333333328</v>
      </c>
      <c r="O352" s="9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ht="25" customHeight="1" x14ac:dyDescent="0.2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s="9">
        <f t="shared" si="22"/>
        <v>42240.208333333328</v>
      </c>
      <c r="O353" s="9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ht="25" customHeight="1" x14ac:dyDescent="0.2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s="9">
        <f t="shared" si="22"/>
        <v>42315.25</v>
      </c>
      <c r="O354" s="9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ht="25" customHeight="1" x14ac:dyDescent="0.2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s="9">
        <f t="shared" si="22"/>
        <v>43651.208333333328</v>
      </c>
      <c r="O355" s="9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ht="25" customHeight="1" x14ac:dyDescent="0.2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9">
        <f t="shared" si="22"/>
        <v>41520.208333333336</v>
      </c>
      <c r="O356" s="9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ht="25" customHeight="1" x14ac:dyDescent="0.2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s="9">
        <f t="shared" si="22"/>
        <v>42757.25</v>
      </c>
      <c r="O357" s="9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ht="25" customHeight="1" x14ac:dyDescent="0.2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9">
        <f t="shared" si="22"/>
        <v>40922.25</v>
      </c>
      <c r="O358" s="9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ht="25" customHeight="1" x14ac:dyDescent="0.2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s="9">
        <f t="shared" si="22"/>
        <v>42250.208333333328</v>
      </c>
      <c r="O359" s="9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ht="25" customHeight="1" x14ac:dyDescent="0.2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s="9">
        <f t="shared" si="22"/>
        <v>43322.208333333328</v>
      </c>
      <c r="O360" s="9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ht="25" customHeight="1" x14ac:dyDescent="0.2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s="9">
        <f t="shared" si="22"/>
        <v>40782.208333333336</v>
      </c>
      <c r="O361" s="9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ht="25" customHeight="1" x14ac:dyDescent="0.2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s="9">
        <f t="shared" si="22"/>
        <v>40544.25</v>
      </c>
      <c r="O362" s="9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ht="25" customHeight="1" x14ac:dyDescent="0.2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s="9">
        <f t="shared" si="22"/>
        <v>43015.208333333328</v>
      </c>
      <c r="O363" s="9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ht="25" customHeight="1" x14ac:dyDescent="0.2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s="9">
        <f t="shared" si="22"/>
        <v>40570.25</v>
      </c>
      <c r="O364" s="9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ht="25" customHeight="1" x14ac:dyDescent="0.2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s="9">
        <f t="shared" si="22"/>
        <v>40904.25</v>
      </c>
      <c r="O365" s="9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ht="25" customHeight="1" x14ac:dyDescent="0.2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s="9">
        <f t="shared" si="22"/>
        <v>43164.25</v>
      </c>
      <c r="O366" s="9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ht="25" customHeight="1" x14ac:dyDescent="0.2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s="9">
        <f t="shared" si="22"/>
        <v>42733.25</v>
      </c>
      <c r="O367" s="9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ht="25" customHeight="1" x14ac:dyDescent="0.2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s="9">
        <f t="shared" si="22"/>
        <v>40546.25</v>
      </c>
      <c r="O368" s="9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ht="25" customHeight="1" x14ac:dyDescent="0.2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s="9">
        <f t="shared" si="22"/>
        <v>41930.208333333336</v>
      </c>
      <c r="O369" s="9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ht="25" customHeight="1" x14ac:dyDescent="0.2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s="9">
        <f t="shared" si="22"/>
        <v>40464.208333333336</v>
      </c>
      <c r="O370" s="9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ht="25" customHeight="1" x14ac:dyDescent="0.2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s="9">
        <f t="shared" si="22"/>
        <v>41308.25</v>
      </c>
      <c r="O371" s="9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ht="25" customHeight="1" x14ac:dyDescent="0.2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s="9">
        <f t="shared" si="22"/>
        <v>43570.208333333328</v>
      </c>
      <c r="O372" s="9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ht="25" customHeight="1" x14ac:dyDescent="0.2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s="9">
        <f t="shared" si="22"/>
        <v>42043.25</v>
      </c>
      <c r="O373" s="9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25" customHeight="1" x14ac:dyDescent="0.2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s="9">
        <f t="shared" si="22"/>
        <v>42012.25</v>
      </c>
      <c r="O374" s="9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ht="25" customHeight="1" x14ac:dyDescent="0.2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s="9">
        <f t="shared" si="22"/>
        <v>42964.208333333328</v>
      </c>
      <c r="O375" s="9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25" customHeight="1" x14ac:dyDescent="0.2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s="9">
        <f t="shared" si="22"/>
        <v>43476.25</v>
      </c>
      <c r="O376" s="9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25" customHeight="1" x14ac:dyDescent="0.2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9">
        <f t="shared" si="22"/>
        <v>42293.208333333328</v>
      </c>
      <c r="O377" s="9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ht="25" customHeight="1" x14ac:dyDescent="0.2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s="9">
        <f t="shared" si="22"/>
        <v>41826.208333333336</v>
      </c>
      <c r="O378" s="9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ht="25" customHeight="1" x14ac:dyDescent="0.2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s="9">
        <f t="shared" si="22"/>
        <v>43760.208333333328</v>
      </c>
      <c r="O379" s="9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ht="25" customHeight="1" x14ac:dyDescent="0.2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s="9">
        <f t="shared" si="22"/>
        <v>43241.208333333328</v>
      </c>
      <c r="O380" s="9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ht="25" customHeight="1" x14ac:dyDescent="0.2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s="9">
        <f t="shared" si="22"/>
        <v>40843.208333333336</v>
      </c>
      <c r="O381" s="9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25" customHeight="1" x14ac:dyDescent="0.2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s="9">
        <f t="shared" si="22"/>
        <v>41448.208333333336</v>
      </c>
      <c r="O382" s="9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ht="25" customHeight="1" x14ac:dyDescent="0.2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s="9">
        <f t="shared" si="22"/>
        <v>42163.208333333328</v>
      </c>
      <c r="O383" s="9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25" customHeight="1" x14ac:dyDescent="0.2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s="9">
        <f t="shared" si="22"/>
        <v>43024.208333333328</v>
      </c>
      <c r="O384" s="9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ht="25" customHeight="1" x14ac:dyDescent="0.2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s="9">
        <f t="shared" si="22"/>
        <v>43509.25</v>
      </c>
      <c r="O385" s="9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ht="25" customHeight="1" x14ac:dyDescent="0.2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s="6">
        <f t="shared" si="21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s="9">
        <f t="shared" si="22"/>
        <v>42776.25</v>
      </c>
      <c r="O386" s="9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25" customHeight="1" x14ac:dyDescent="0.2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E387/D387 * 100</f>
        <v>146.16709511568124</v>
      </c>
      <c r="G387" t="s">
        <v>20</v>
      </c>
      <c r="H387">
        <v>1137</v>
      </c>
      <c r="I387" s="6">
        <f t="shared" ref="I387:I450" si="25">IF(E387=0,0,E387/H387)</f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s="9">
        <f t="shared" ref="N387:N450" si="26">(((L387/60)/60)/24)+DATE(1970,1,1)</f>
        <v>43553.208333333328</v>
      </c>
      <c r="O387" s="9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25" customHeight="1" x14ac:dyDescent="0.2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s="9">
        <f t="shared" si="26"/>
        <v>40355.208333333336</v>
      </c>
      <c r="O388" s="9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ht="25" customHeight="1" x14ac:dyDescent="0.2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s="9">
        <f t="shared" si="26"/>
        <v>41072.208333333336</v>
      </c>
      <c r="O389" s="9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ht="25" customHeight="1" x14ac:dyDescent="0.2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s="9">
        <f t="shared" si="26"/>
        <v>40912.25</v>
      </c>
      <c r="O390" s="9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ht="25" customHeight="1" x14ac:dyDescent="0.2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s="9">
        <f t="shared" si="26"/>
        <v>40479.208333333336</v>
      </c>
      <c r="O391" s="9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ht="25" customHeight="1" x14ac:dyDescent="0.2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9">
        <f t="shared" si="26"/>
        <v>41530.208333333336</v>
      </c>
      <c r="O392" s="9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ht="25" customHeight="1" x14ac:dyDescent="0.2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s="9">
        <f t="shared" si="26"/>
        <v>41653.25</v>
      </c>
      <c r="O393" s="9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25" customHeight="1" x14ac:dyDescent="0.2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s="9">
        <f t="shared" si="26"/>
        <v>40549.25</v>
      </c>
      <c r="O394" s="9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ht="25" customHeight="1" x14ac:dyDescent="0.2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s="9">
        <f t="shared" si="26"/>
        <v>42933.208333333328</v>
      </c>
      <c r="O395" s="9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ht="25" customHeight="1" x14ac:dyDescent="0.2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s="9">
        <f t="shared" si="26"/>
        <v>41484.208333333336</v>
      </c>
      <c r="O396" s="9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25" customHeight="1" x14ac:dyDescent="0.2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s="9">
        <f t="shared" si="26"/>
        <v>40885.25</v>
      </c>
      <c r="O397" s="9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ht="25" customHeight="1" x14ac:dyDescent="0.2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s="9">
        <f t="shared" si="26"/>
        <v>43378.208333333328</v>
      </c>
      <c r="O398" s="9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ht="25" customHeight="1" x14ac:dyDescent="0.2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s="9">
        <f t="shared" si="26"/>
        <v>41417.208333333336</v>
      </c>
      <c r="O399" s="9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25" customHeight="1" x14ac:dyDescent="0.2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s="9">
        <f t="shared" si="26"/>
        <v>43228.208333333328</v>
      </c>
      <c r="O400" s="9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ht="25" customHeight="1" x14ac:dyDescent="0.2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s="9">
        <f t="shared" si="26"/>
        <v>40576.25</v>
      </c>
      <c r="O401" s="9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25" customHeight="1" x14ac:dyDescent="0.2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9">
        <f t="shared" si="26"/>
        <v>41502.208333333336</v>
      </c>
      <c r="O402" s="9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ht="25" customHeight="1" x14ac:dyDescent="0.2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s="9">
        <f t="shared" si="26"/>
        <v>43765.208333333328</v>
      </c>
      <c r="O403" s="9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ht="25" customHeight="1" x14ac:dyDescent="0.2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9">
        <f t="shared" si="26"/>
        <v>40914.25</v>
      </c>
      <c r="O404" s="9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ht="25" customHeight="1" x14ac:dyDescent="0.2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s="9">
        <f t="shared" si="26"/>
        <v>40310.208333333336</v>
      </c>
      <c r="O405" s="9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ht="25" customHeight="1" x14ac:dyDescent="0.2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s="9">
        <f t="shared" si="26"/>
        <v>43053.25</v>
      </c>
      <c r="O406" s="9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ht="25" customHeight="1" x14ac:dyDescent="0.2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s="9">
        <f t="shared" si="26"/>
        <v>43255.208333333328</v>
      </c>
      <c r="O407" s="9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25" customHeight="1" x14ac:dyDescent="0.2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s="9">
        <f t="shared" si="26"/>
        <v>41304.25</v>
      </c>
      <c r="O408" s="9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ht="25" customHeight="1" x14ac:dyDescent="0.2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9">
        <f t="shared" si="26"/>
        <v>43751.208333333328</v>
      </c>
      <c r="O409" s="9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ht="25" customHeight="1" x14ac:dyDescent="0.2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s="9">
        <f t="shared" si="26"/>
        <v>42541.208333333328</v>
      </c>
      <c r="O410" s="9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ht="25" customHeight="1" x14ac:dyDescent="0.2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s="9">
        <f t="shared" si="26"/>
        <v>42843.208333333328</v>
      </c>
      <c r="O411" s="9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ht="25" customHeight="1" x14ac:dyDescent="0.2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s="9">
        <f t="shared" si="26"/>
        <v>42122.208333333328</v>
      </c>
      <c r="O412" s="9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ht="25" customHeight="1" x14ac:dyDescent="0.2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s="9">
        <f t="shared" si="26"/>
        <v>42884.208333333328</v>
      </c>
      <c r="O413" s="9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ht="25" customHeight="1" x14ac:dyDescent="0.2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s="9">
        <f t="shared" si="26"/>
        <v>41642.25</v>
      </c>
      <c r="O414" s="9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ht="25" customHeight="1" x14ac:dyDescent="0.2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s="9">
        <f t="shared" si="26"/>
        <v>43431.25</v>
      </c>
      <c r="O415" s="9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ht="25" customHeight="1" x14ac:dyDescent="0.2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s="9">
        <f t="shared" si="26"/>
        <v>40288.208333333336</v>
      </c>
      <c r="O416" s="9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ht="25" customHeight="1" x14ac:dyDescent="0.2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s="9">
        <f t="shared" si="26"/>
        <v>40921.25</v>
      </c>
      <c r="O417" s="9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25" customHeight="1" x14ac:dyDescent="0.2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s="9">
        <f t="shared" si="26"/>
        <v>40560.25</v>
      </c>
      <c r="O418" s="9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ht="25" customHeight="1" x14ac:dyDescent="0.2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s="9">
        <f t="shared" si="26"/>
        <v>43407.208333333328</v>
      </c>
      <c r="O419" s="9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ht="25" customHeight="1" x14ac:dyDescent="0.2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s="9">
        <f t="shared" si="26"/>
        <v>41035.208333333336</v>
      </c>
      <c r="O420" s="9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ht="25" customHeight="1" x14ac:dyDescent="0.2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s="9">
        <f t="shared" si="26"/>
        <v>40899.25</v>
      </c>
      <c r="O421" s="9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ht="25" customHeight="1" x14ac:dyDescent="0.2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s="9">
        <f t="shared" si="26"/>
        <v>42911.208333333328</v>
      </c>
      <c r="O422" s="9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ht="25" customHeight="1" x14ac:dyDescent="0.2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s="9">
        <f t="shared" si="26"/>
        <v>42915.208333333328</v>
      </c>
      <c r="O423" s="9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25" customHeight="1" x14ac:dyDescent="0.2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s="9">
        <f t="shared" si="26"/>
        <v>40285.208333333336</v>
      </c>
      <c r="O424" s="9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ht="25" customHeight="1" x14ac:dyDescent="0.2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s="9">
        <f t="shared" si="26"/>
        <v>40808.208333333336</v>
      </c>
      <c r="O425" s="9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ht="25" customHeight="1" x14ac:dyDescent="0.2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s="9">
        <f t="shared" si="26"/>
        <v>43208.208333333328</v>
      </c>
      <c r="O426" s="9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ht="25" customHeight="1" x14ac:dyDescent="0.2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s="9">
        <f t="shared" si="26"/>
        <v>42213.208333333328</v>
      </c>
      <c r="O427" s="9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ht="25" customHeight="1" x14ac:dyDescent="0.2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s="9">
        <f t="shared" si="26"/>
        <v>41332.25</v>
      </c>
      <c r="O428" s="9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ht="25" customHeight="1" x14ac:dyDescent="0.2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s="9">
        <f t="shared" si="26"/>
        <v>41895.208333333336</v>
      </c>
      <c r="O429" s="9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ht="25" customHeight="1" x14ac:dyDescent="0.2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s="9">
        <f t="shared" si="26"/>
        <v>40585.25</v>
      </c>
      <c r="O430" s="9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ht="25" customHeight="1" x14ac:dyDescent="0.2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s="9">
        <f t="shared" si="26"/>
        <v>41680.25</v>
      </c>
      <c r="O431" s="9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25" customHeight="1" x14ac:dyDescent="0.2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s="9">
        <f t="shared" si="26"/>
        <v>43737.208333333328</v>
      </c>
      <c r="O432" s="9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ht="25" customHeight="1" x14ac:dyDescent="0.2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s="9">
        <f t="shared" si="26"/>
        <v>43273.208333333328</v>
      </c>
      <c r="O433" s="9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25" customHeight="1" x14ac:dyDescent="0.2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s="9">
        <f t="shared" si="26"/>
        <v>41761.208333333336</v>
      </c>
      <c r="O434" s="9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ht="25" customHeight="1" x14ac:dyDescent="0.2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s="9">
        <f t="shared" si="26"/>
        <v>41603.25</v>
      </c>
      <c r="O435" s="9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ht="25" customHeight="1" x14ac:dyDescent="0.2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9">
        <f t="shared" si="26"/>
        <v>42705.25</v>
      </c>
      <c r="O436" s="9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ht="25" customHeight="1" x14ac:dyDescent="0.2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s="9">
        <f t="shared" si="26"/>
        <v>41988.25</v>
      </c>
      <c r="O437" s="9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ht="25" customHeight="1" x14ac:dyDescent="0.2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s="9">
        <f t="shared" si="26"/>
        <v>43575.208333333328</v>
      </c>
      <c r="O438" s="9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ht="25" customHeight="1" x14ac:dyDescent="0.2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>
        <v>1442379600</v>
      </c>
      <c r="N439" s="9">
        <f t="shared" si="26"/>
        <v>42260.208333333328</v>
      </c>
      <c r="O439" s="9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25" customHeight="1" x14ac:dyDescent="0.2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s="9">
        <f t="shared" si="26"/>
        <v>41337.25</v>
      </c>
      <c r="O440" s="9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ht="25" customHeight="1" x14ac:dyDescent="0.2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s="9">
        <f t="shared" si="26"/>
        <v>42680.208333333328</v>
      </c>
      <c r="O441" s="9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ht="25" customHeight="1" x14ac:dyDescent="0.2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s="9">
        <f t="shared" si="26"/>
        <v>42916.208333333328</v>
      </c>
      <c r="O442" s="9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ht="25" customHeight="1" x14ac:dyDescent="0.2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9">
        <f t="shared" si="26"/>
        <v>41025.208333333336</v>
      </c>
      <c r="O443" s="9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ht="25" customHeight="1" x14ac:dyDescent="0.2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s="9">
        <f t="shared" si="26"/>
        <v>42980.208333333328</v>
      </c>
      <c r="O444" s="9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ht="25" customHeight="1" x14ac:dyDescent="0.2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s="9">
        <f t="shared" si="26"/>
        <v>40451.208333333336</v>
      </c>
      <c r="O445" s="9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ht="25" customHeight="1" x14ac:dyDescent="0.2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s="9">
        <f t="shared" si="26"/>
        <v>40748.208333333336</v>
      </c>
      <c r="O446" s="9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25" customHeight="1" x14ac:dyDescent="0.2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s="9">
        <f t="shared" si="26"/>
        <v>40515.25</v>
      </c>
      <c r="O447" s="9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ht="25" customHeight="1" x14ac:dyDescent="0.2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s="9">
        <f t="shared" si="26"/>
        <v>41261.25</v>
      </c>
      <c r="O448" s="9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25" customHeight="1" x14ac:dyDescent="0.2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9">
        <f t="shared" si="26"/>
        <v>43088.25</v>
      </c>
      <c r="O449" s="9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ht="25" customHeight="1" x14ac:dyDescent="0.2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s="6">
        <f t="shared" si="25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s="9">
        <f t="shared" si="26"/>
        <v>41378.208333333336</v>
      </c>
      <c r="O450" s="9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ht="25" customHeight="1" x14ac:dyDescent="0.2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E451/D451 * 100</f>
        <v>967</v>
      </c>
      <c r="G451" t="s">
        <v>20</v>
      </c>
      <c r="H451">
        <v>86</v>
      </c>
      <c r="I451" s="6">
        <f t="shared" ref="I451:I514" si="29">IF(E451=0,0,E451/H451)</f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s="9">
        <f t="shared" ref="N451:N514" si="30">(((L451/60)/60)/24)+DATE(1970,1,1)</f>
        <v>43530.25</v>
      </c>
      <c r="O451" s="9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ht="25" customHeight="1" x14ac:dyDescent="0.2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9">
        <f t="shared" si="30"/>
        <v>43394.208333333328</v>
      </c>
      <c r="O452" s="9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ht="25" customHeight="1" x14ac:dyDescent="0.2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s="9">
        <f t="shared" si="30"/>
        <v>42935.208333333328</v>
      </c>
      <c r="O453" s="9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25" customHeight="1" x14ac:dyDescent="0.2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s="9">
        <f t="shared" si="30"/>
        <v>40365.208333333336</v>
      </c>
      <c r="O454" s="9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25" customHeight="1" x14ac:dyDescent="0.2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s="9">
        <f t="shared" si="30"/>
        <v>42705.25</v>
      </c>
      <c r="O455" s="9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ht="25" customHeight="1" x14ac:dyDescent="0.2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s="9">
        <f t="shared" si="30"/>
        <v>41568.208333333336</v>
      </c>
      <c r="O456" s="9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ht="25" customHeight="1" x14ac:dyDescent="0.2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s="9">
        <f t="shared" si="30"/>
        <v>40809.208333333336</v>
      </c>
      <c r="O457" s="9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25" customHeight="1" x14ac:dyDescent="0.2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s="9">
        <f t="shared" si="30"/>
        <v>43141.25</v>
      </c>
      <c r="O458" s="9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ht="25" customHeight="1" x14ac:dyDescent="0.2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s="9">
        <f t="shared" si="30"/>
        <v>42657.208333333328</v>
      </c>
      <c r="O459" s="9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ht="25" customHeight="1" x14ac:dyDescent="0.2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s="9">
        <f t="shared" si="30"/>
        <v>40265.208333333336</v>
      </c>
      <c r="O460" s="9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ht="25" customHeight="1" x14ac:dyDescent="0.2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s="9">
        <f t="shared" si="30"/>
        <v>42001.25</v>
      </c>
      <c r="O461" s="9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ht="25" customHeight="1" x14ac:dyDescent="0.2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9">
        <f t="shared" si="30"/>
        <v>40399.208333333336</v>
      </c>
      <c r="O462" s="9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ht="25" customHeight="1" x14ac:dyDescent="0.2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s="9">
        <f t="shared" si="30"/>
        <v>41757.208333333336</v>
      </c>
      <c r="O463" s="9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ht="25" customHeight="1" x14ac:dyDescent="0.2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s="9">
        <f t="shared" si="30"/>
        <v>41304.25</v>
      </c>
      <c r="O464" s="9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25" customHeight="1" x14ac:dyDescent="0.2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s="9">
        <f t="shared" si="30"/>
        <v>41639.25</v>
      </c>
      <c r="O465" s="9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ht="25" customHeight="1" x14ac:dyDescent="0.2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s="9">
        <f t="shared" si="30"/>
        <v>43142.25</v>
      </c>
      <c r="O466" s="9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ht="25" customHeight="1" x14ac:dyDescent="0.2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>
        <v>1517810400</v>
      </c>
      <c r="N467" s="9">
        <f t="shared" si="30"/>
        <v>43127.25</v>
      </c>
      <c r="O467" s="9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ht="25" customHeight="1" x14ac:dyDescent="0.2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s="9">
        <f t="shared" si="30"/>
        <v>41409.208333333336</v>
      </c>
      <c r="O468" s="9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25" customHeight="1" x14ac:dyDescent="0.2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s="9">
        <f t="shared" si="30"/>
        <v>42331.25</v>
      </c>
      <c r="O469" s="9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ht="25" customHeight="1" x14ac:dyDescent="0.2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9">
        <f t="shared" si="30"/>
        <v>43569.208333333328</v>
      </c>
      <c r="O470" s="9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ht="25" customHeight="1" x14ac:dyDescent="0.2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s="9">
        <f t="shared" si="30"/>
        <v>42142.208333333328</v>
      </c>
      <c r="O471" s="9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ht="25" customHeight="1" x14ac:dyDescent="0.2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s="9">
        <f t="shared" si="30"/>
        <v>42716.25</v>
      </c>
      <c r="O472" s="9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ht="25" customHeight="1" x14ac:dyDescent="0.2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s="9">
        <f t="shared" si="30"/>
        <v>41031.208333333336</v>
      </c>
      <c r="O473" s="9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25" customHeight="1" x14ac:dyDescent="0.2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s="9">
        <f t="shared" si="30"/>
        <v>43535.208333333328</v>
      </c>
      <c r="O474" s="9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ht="25" customHeight="1" x14ac:dyDescent="0.2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s="9">
        <f t="shared" si="30"/>
        <v>43277.208333333328</v>
      </c>
      <c r="O475" s="9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ht="25" customHeight="1" x14ac:dyDescent="0.2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s="9">
        <f t="shared" si="30"/>
        <v>41989.25</v>
      </c>
      <c r="O476" s="9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25" customHeight="1" x14ac:dyDescent="0.2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s="9">
        <f t="shared" si="30"/>
        <v>41450.208333333336</v>
      </c>
      <c r="O477" s="9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25" customHeight="1" x14ac:dyDescent="0.2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s="9">
        <f t="shared" si="30"/>
        <v>43322.208333333328</v>
      </c>
      <c r="O478" s="9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ht="25" customHeight="1" x14ac:dyDescent="0.2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s="9">
        <f t="shared" si="30"/>
        <v>40720.208333333336</v>
      </c>
      <c r="O479" s="9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ht="25" customHeight="1" x14ac:dyDescent="0.2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s="9">
        <f t="shared" si="30"/>
        <v>42072.208333333328</v>
      </c>
      <c r="O480" s="9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ht="25" customHeight="1" x14ac:dyDescent="0.2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s="9">
        <f t="shared" si="30"/>
        <v>42945.208333333328</v>
      </c>
      <c r="O481" s="9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ht="25" customHeight="1" x14ac:dyDescent="0.2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s="9">
        <f t="shared" si="30"/>
        <v>40248.25</v>
      </c>
      <c r="O482" s="9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25" customHeight="1" x14ac:dyDescent="0.2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s="9">
        <f t="shared" si="30"/>
        <v>41913.208333333336</v>
      </c>
      <c r="O483" s="9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25" customHeight="1" x14ac:dyDescent="0.2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s="9">
        <f t="shared" si="30"/>
        <v>40963.25</v>
      </c>
      <c r="O484" s="9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ht="25" customHeight="1" x14ac:dyDescent="0.2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s="9">
        <f t="shared" si="30"/>
        <v>43811.25</v>
      </c>
      <c r="O485" s="9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ht="25" customHeight="1" x14ac:dyDescent="0.2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s="9">
        <f t="shared" si="30"/>
        <v>41855.208333333336</v>
      </c>
      <c r="O486" s="9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25" customHeight="1" x14ac:dyDescent="0.2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s="9">
        <f t="shared" si="30"/>
        <v>43626.208333333328</v>
      </c>
      <c r="O487" s="9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25" customHeight="1" x14ac:dyDescent="0.2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s="9">
        <f t="shared" si="30"/>
        <v>43168.25</v>
      </c>
      <c r="O488" s="9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ht="25" customHeight="1" x14ac:dyDescent="0.2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s="9">
        <f t="shared" si="30"/>
        <v>42845.208333333328</v>
      </c>
      <c r="O489" s="9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ht="25" customHeight="1" x14ac:dyDescent="0.2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s="9">
        <f t="shared" si="30"/>
        <v>42403.25</v>
      </c>
      <c r="O490" s="9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ht="25" customHeight="1" x14ac:dyDescent="0.2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s="9">
        <f t="shared" si="30"/>
        <v>40406.208333333336</v>
      </c>
      <c r="O491" s="9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25" customHeight="1" x14ac:dyDescent="0.2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s="9">
        <f t="shared" si="30"/>
        <v>43786.25</v>
      </c>
      <c r="O492" s="9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25" customHeight="1" x14ac:dyDescent="0.2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s="9">
        <f t="shared" si="30"/>
        <v>41456.208333333336</v>
      </c>
      <c r="O493" s="9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ht="25" customHeight="1" x14ac:dyDescent="0.2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s="9">
        <f t="shared" si="30"/>
        <v>40336.208333333336</v>
      </c>
      <c r="O494" s="9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ht="25" customHeight="1" x14ac:dyDescent="0.2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>
        <v>1562907600</v>
      </c>
      <c r="N495" s="9">
        <f t="shared" si="30"/>
        <v>43645.208333333328</v>
      </c>
      <c r="O495" s="9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25" customHeight="1" x14ac:dyDescent="0.2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s="9">
        <f t="shared" si="30"/>
        <v>40990.208333333336</v>
      </c>
      <c r="O496" s="9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ht="25" customHeight="1" x14ac:dyDescent="0.2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s="9">
        <f t="shared" si="30"/>
        <v>41800.208333333336</v>
      </c>
      <c r="O497" s="9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ht="25" customHeight="1" x14ac:dyDescent="0.2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s="9">
        <f t="shared" si="30"/>
        <v>42876.208333333328</v>
      </c>
      <c r="O498" s="9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ht="25" customHeight="1" x14ac:dyDescent="0.2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s="9">
        <f t="shared" si="30"/>
        <v>42724.25</v>
      </c>
      <c r="O499" s="9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ht="25" customHeight="1" x14ac:dyDescent="0.2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s="9">
        <f t="shared" si="30"/>
        <v>42005.25</v>
      </c>
      <c r="O500" s="9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25" customHeight="1" x14ac:dyDescent="0.2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s="9">
        <f t="shared" si="30"/>
        <v>42444.208333333328</v>
      </c>
      <c r="O501" s="9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ht="25" customHeight="1" x14ac:dyDescent="0.2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9">
        <f t="shared" si="30"/>
        <v>41395.208333333336</v>
      </c>
      <c r="O502" s="9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ht="25" customHeight="1" x14ac:dyDescent="0.2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s="9">
        <f t="shared" si="30"/>
        <v>41345.208333333336</v>
      </c>
      <c r="O503" s="9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ht="25" customHeight="1" x14ac:dyDescent="0.2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s="9">
        <f t="shared" si="30"/>
        <v>41117.208333333336</v>
      </c>
      <c r="O504" s="9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25" customHeight="1" x14ac:dyDescent="0.2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s="9">
        <f t="shared" si="30"/>
        <v>42186.208333333328</v>
      </c>
      <c r="O505" s="9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ht="25" customHeight="1" x14ac:dyDescent="0.2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s="9">
        <f t="shared" si="30"/>
        <v>42142.208333333328</v>
      </c>
      <c r="O506" s="9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ht="25" customHeight="1" x14ac:dyDescent="0.2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s="9">
        <f t="shared" si="30"/>
        <v>41341.25</v>
      </c>
      <c r="O507" s="9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ht="25" customHeight="1" x14ac:dyDescent="0.2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s="9">
        <f t="shared" si="30"/>
        <v>43062.25</v>
      </c>
      <c r="O508" s="9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25" customHeight="1" x14ac:dyDescent="0.2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s="9">
        <f t="shared" si="30"/>
        <v>41373.208333333336</v>
      </c>
      <c r="O509" s="9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ht="25" customHeight="1" x14ac:dyDescent="0.2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s="9">
        <f t="shared" si="30"/>
        <v>43310.208333333328</v>
      </c>
      <c r="O510" s="9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ht="25" customHeight="1" x14ac:dyDescent="0.2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9">
        <f t="shared" si="30"/>
        <v>41034.208333333336</v>
      </c>
      <c r="O511" s="9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ht="25" customHeight="1" x14ac:dyDescent="0.2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s="9">
        <f t="shared" si="30"/>
        <v>43251.208333333328</v>
      </c>
      <c r="O512" s="9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ht="25" customHeight="1" x14ac:dyDescent="0.2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s="9">
        <f t="shared" si="30"/>
        <v>43671.208333333328</v>
      </c>
      <c r="O513" s="9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ht="25" customHeight="1" x14ac:dyDescent="0.2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s="6">
        <f t="shared" si="29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s="9">
        <f t="shared" si="30"/>
        <v>41825.208333333336</v>
      </c>
      <c r="O514" s="9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ht="25" customHeight="1" x14ac:dyDescent="0.2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E515/D515 * 100</f>
        <v>39.277108433734945</v>
      </c>
      <c r="G515" t="s">
        <v>74</v>
      </c>
      <c r="H515">
        <v>35</v>
      </c>
      <c r="I515" s="6">
        <f t="shared" ref="I515:I578" si="33">IF(E515=0,0,E515/H515)</f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s="9">
        <f t="shared" ref="N515:N578" si="34">(((L515/60)/60)/24)+DATE(1970,1,1)</f>
        <v>40430.208333333336</v>
      </c>
      <c r="O515" s="9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ht="25" customHeight="1" x14ac:dyDescent="0.2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s="9">
        <f t="shared" si="34"/>
        <v>41614.25</v>
      </c>
      <c r="O516" s="9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ht="25" customHeight="1" x14ac:dyDescent="0.2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s="9">
        <f t="shared" si="34"/>
        <v>40900.25</v>
      </c>
      <c r="O517" s="9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ht="25" customHeight="1" x14ac:dyDescent="0.2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s="9">
        <f t="shared" si="34"/>
        <v>40396.208333333336</v>
      </c>
      <c r="O518" s="9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ht="25" customHeight="1" x14ac:dyDescent="0.2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s="9">
        <f t="shared" si="34"/>
        <v>42860.208333333328</v>
      </c>
      <c r="O519" s="9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25" customHeight="1" x14ac:dyDescent="0.2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9">
        <f t="shared" si="34"/>
        <v>43154.25</v>
      </c>
      <c r="O520" s="9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ht="25" customHeight="1" x14ac:dyDescent="0.2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s="9">
        <f t="shared" si="34"/>
        <v>42012.25</v>
      </c>
      <c r="O521" s="9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ht="25" customHeight="1" x14ac:dyDescent="0.2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>
        <v>1555909200</v>
      </c>
      <c r="N522" s="9">
        <f t="shared" si="34"/>
        <v>43574.208333333328</v>
      </c>
      <c r="O522" s="9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ht="25" customHeight="1" x14ac:dyDescent="0.2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s="9">
        <f t="shared" si="34"/>
        <v>42605.208333333328</v>
      </c>
      <c r="O523" s="9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25" customHeight="1" x14ac:dyDescent="0.2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s="9">
        <f t="shared" si="34"/>
        <v>41093.208333333336</v>
      </c>
      <c r="O524" s="9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ht="25" customHeight="1" x14ac:dyDescent="0.2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s="9">
        <f t="shared" si="34"/>
        <v>40241.25</v>
      </c>
      <c r="O525" s="9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ht="25" customHeight="1" x14ac:dyDescent="0.2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s="9">
        <f t="shared" si="34"/>
        <v>40294.208333333336</v>
      </c>
      <c r="O526" s="9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25" customHeight="1" x14ac:dyDescent="0.2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s="9">
        <f t="shared" si="34"/>
        <v>40505.25</v>
      </c>
      <c r="O527" s="9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25" customHeight="1" x14ac:dyDescent="0.2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s="9">
        <f t="shared" si="34"/>
        <v>42364.25</v>
      </c>
      <c r="O528" s="9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ht="25" customHeight="1" x14ac:dyDescent="0.2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9">
        <f t="shared" si="34"/>
        <v>42405.25</v>
      </c>
      <c r="O529" s="9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ht="25" customHeight="1" x14ac:dyDescent="0.2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s="9">
        <f t="shared" si="34"/>
        <v>41601.25</v>
      </c>
      <c r="O530" s="9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ht="25" customHeight="1" x14ac:dyDescent="0.2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s="9">
        <f t="shared" si="34"/>
        <v>41769.208333333336</v>
      </c>
      <c r="O531" s="9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25" customHeight="1" x14ac:dyDescent="0.2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s="9">
        <f t="shared" si="34"/>
        <v>40421.208333333336</v>
      </c>
      <c r="O532" s="9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25" customHeight="1" x14ac:dyDescent="0.2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s="9">
        <f t="shared" si="34"/>
        <v>41589.25</v>
      </c>
      <c r="O533" s="9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ht="25" customHeight="1" x14ac:dyDescent="0.2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s="9">
        <f t="shared" si="34"/>
        <v>43125.25</v>
      </c>
      <c r="O534" s="9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ht="25" customHeight="1" x14ac:dyDescent="0.2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s="9">
        <f t="shared" si="34"/>
        <v>41479.208333333336</v>
      </c>
      <c r="O535" s="9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ht="25" customHeight="1" x14ac:dyDescent="0.2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s="9">
        <f t="shared" si="34"/>
        <v>43329.208333333328</v>
      </c>
      <c r="O536" s="9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ht="25" customHeight="1" x14ac:dyDescent="0.2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s="9">
        <f t="shared" si="34"/>
        <v>43259.208333333328</v>
      </c>
      <c r="O537" s="9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ht="25" customHeight="1" x14ac:dyDescent="0.2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s="9">
        <f t="shared" si="34"/>
        <v>40414.208333333336</v>
      </c>
      <c r="O538" s="9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ht="25" customHeight="1" x14ac:dyDescent="0.2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s="9">
        <f t="shared" si="34"/>
        <v>43342.208333333328</v>
      </c>
      <c r="O539" s="9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ht="25" customHeight="1" x14ac:dyDescent="0.2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s="9">
        <f t="shared" si="34"/>
        <v>41539.208333333336</v>
      </c>
      <c r="O540" s="9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ht="25" customHeight="1" x14ac:dyDescent="0.2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s="9">
        <f t="shared" si="34"/>
        <v>43647.208333333328</v>
      </c>
      <c r="O541" s="9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ht="25" customHeight="1" x14ac:dyDescent="0.2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s="9">
        <f t="shared" si="34"/>
        <v>43225.208333333328</v>
      </c>
      <c r="O542" s="9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ht="25" customHeight="1" x14ac:dyDescent="0.2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s="9">
        <f t="shared" si="34"/>
        <v>42165.208333333328</v>
      </c>
      <c r="O543" s="9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ht="25" customHeight="1" x14ac:dyDescent="0.2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s="9">
        <f t="shared" si="34"/>
        <v>42391.25</v>
      </c>
      <c r="O544" s="9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ht="25" customHeight="1" x14ac:dyDescent="0.2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s="9">
        <f t="shared" si="34"/>
        <v>41528.208333333336</v>
      </c>
      <c r="O545" s="9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25" customHeight="1" x14ac:dyDescent="0.2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s="9">
        <f t="shared" si="34"/>
        <v>42377.25</v>
      </c>
      <c r="O546" s="9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ht="25" customHeight="1" x14ac:dyDescent="0.2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s="9">
        <f t="shared" si="34"/>
        <v>43824.25</v>
      </c>
      <c r="O547" s="9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25" customHeight="1" x14ac:dyDescent="0.2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s="9">
        <f t="shared" si="34"/>
        <v>43360.208333333328</v>
      </c>
      <c r="O548" s="9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ht="25" customHeight="1" x14ac:dyDescent="0.2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9">
        <f t="shared" si="34"/>
        <v>42029.25</v>
      </c>
      <c r="O549" s="9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ht="25" customHeight="1" x14ac:dyDescent="0.2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s="9">
        <f t="shared" si="34"/>
        <v>42461.208333333328</v>
      </c>
      <c r="O550" s="9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25" customHeight="1" x14ac:dyDescent="0.2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s="9">
        <f t="shared" si="34"/>
        <v>41422.208333333336</v>
      </c>
      <c r="O551" s="9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25" customHeight="1" x14ac:dyDescent="0.2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9">
        <f t="shared" si="34"/>
        <v>40968.25</v>
      </c>
      <c r="O552" s="9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25" customHeight="1" x14ac:dyDescent="0.2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s="9">
        <f t="shared" si="34"/>
        <v>41993.25</v>
      </c>
      <c r="O553" s="9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ht="25" customHeight="1" x14ac:dyDescent="0.2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s="9">
        <f t="shared" si="34"/>
        <v>42700.25</v>
      </c>
      <c r="O554" s="9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25" customHeight="1" x14ac:dyDescent="0.2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s="9">
        <f t="shared" si="34"/>
        <v>40545.25</v>
      </c>
      <c r="O555" s="9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25" customHeight="1" x14ac:dyDescent="0.2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s="9">
        <f t="shared" si="34"/>
        <v>42723.25</v>
      </c>
      <c r="O556" s="9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ht="25" customHeight="1" x14ac:dyDescent="0.2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s="9">
        <f t="shared" si="34"/>
        <v>41731.208333333336</v>
      </c>
      <c r="O557" s="9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ht="25" customHeight="1" x14ac:dyDescent="0.2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s="9">
        <f t="shared" si="34"/>
        <v>40792.208333333336</v>
      </c>
      <c r="O558" s="9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ht="25" customHeight="1" x14ac:dyDescent="0.2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s="9">
        <f t="shared" si="34"/>
        <v>42279.208333333328</v>
      </c>
      <c r="O559" s="9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ht="25" customHeight="1" x14ac:dyDescent="0.2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s="9">
        <f t="shared" si="34"/>
        <v>42424.25</v>
      </c>
      <c r="O560" s="9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ht="25" customHeight="1" x14ac:dyDescent="0.2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s="9">
        <f t="shared" si="34"/>
        <v>42584.208333333328</v>
      </c>
      <c r="O561" s="9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ht="25" customHeight="1" x14ac:dyDescent="0.2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s="9">
        <f t="shared" si="34"/>
        <v>40865.25</v>
      </c>
      <c r="O562" s="9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ht="25" customHeight="1" x14ac:dyDescent="0.2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s="9">
        <f t="shared" si="34"/>
        <v>40833.208333333336</v>
      </c>
      <c r="O563" s="9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25" customHeight="1" x14ac:dyDescent="0.2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s="9">
        <f t="shared" si="34"/>
        <v>43536.208333333328</v>
      </c>
      <c r="O564" s="9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ht="25" customHeight="1" x14ac:dyDescent="0.2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s="9">
        <f t="shared" si="34"/>
        <v>43417.25</v>
      </c>
      <c r="O565" s="9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ht="25" customHeight="1" x14ac:dyDescent="0.2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s="9">
        <f t="shared" si="34"/>
        <v>42078.208333333328</v>
      </c>
      <c r="O566" s="9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ht="25" customHeight="1" x14ac:dyDescent="0.2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s="9">
        <f t="shared" si="34"/>
        <v>40862.25</v>
      </c>
      <c r="O567" s="9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ht="25" customHeight="1" x14ac:dyDescent="0.2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s="9">
        <f t="shared" si="34"/>
        <v>42424.25</v>
      </c>
      <c r="O568" s="9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25" customHeight="1" x14ac:dyDescent="0.2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s="9">
        <f t="shared" si="34"/>
        <v>41830.208333333336</v>
      </c>
      <c r="O569" s="9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ht="25" customHeight="1" x14ac:dyDescent="0.2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s="9">
        <f t="shared" si="34"/>
        <v>40374.208333333336</v>
      </c>
      <c r="O570" s="9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ht="25" customHeight="1" x14ac:dyDescent="0.2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s="9">
        <f t="shared" si="34"/>
        <v>40554.25</v>
      </c>
      <c r="O571" s="9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ht="25" customHeight="1" x14ac:dyDescent="0.2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s="9">
        <f t="shared" si="34"/>
        <v>41993.25</v>
      </c>
      <c r="O572" s="9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ht="25" customHeight="1" x14ac:dyDescent="0.2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s="9">
        <f t="shared" si="34"/>
        <v>42174.208333333328</v>
      </c>
      <c r="O573" s="9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ht="25" customHeight="1" x14ac:dyDescent="0.2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s="9">
        <f t="shared" si="34"/>
        <v>42275.208333333328</v>
      </c>
      <c r="O574" s="9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ht="25" customHeight="1" x14ac:dyDescent="0.2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s="9">
        <f t="shared" si="34"/>
        <v>41761.208333333336</v>
      </c>
      <c r="O575" s="9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ht="25" customHeight="1" x14ac:dyDescent="0.2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s="9">
        <f t="shared" si="34"/>
        <v>43806.25</v>
      </c>
      <c r="O576" s="9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ht="25" customHeight="1" x14ac:dyDescent="0.2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s="9">
        <f t="shared" si="34"/>
        <v>41779.208333333336</v>
      </c>
      <c r="O577" s="9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25" customHeight="1" x14ac:dyDescent="0.2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s="6">
        <f t="shared" si="33"/>
        <v>98.40625</v>
      </c>
      <c r="J578" t="s">
        <v>21</v>
      </c>
      <c r="K578" t="s">
        <v>22</v>
      </c>
      <c r="L578">
        <v>1509512400</v>
      </c>
      <c r="M578">
        <v>1510984800</v>
      </c>
      <c r="N578" s="9">
        <f t="shared" si="34"/>
        <v>43040.208333333328</v>
      </c>
      <c r="O578" s="9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ht="25" customHeight="1" x14ac:dyDescent="0.2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E579/D579 * 100</f>
        <v>18.853658536585368</v>
      </c>
      <c r="G579" t="s">
        <v>74</v>
      </c>
      <c r="H579">
        <v>37</v>
      </c>
      <c r="I579" s="6">
        <f t="shared" ref="I579:I642" si="37">IF(E579=0,0,E579/H579)</f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s="9">
        <f t="shared" ref="N579:N642" si="38">(((L579/60)/60)/24)+DATE(1970,1,1)</f>
        <v>40613.25</v>
      </c>
      <c r="O579" s="9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ht="25" customHeight="1" x14ac:dyDescent="0.2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s="9">
        <f t="shared" si="38"/>
        <v>40878.25</v>
      </c>
      <c r="O580" s="9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ht="25" customHeight="1" x14ac:dyDescent="0.2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s="9">
        <f t="shared" si="38"/>
        <v>40762.208333333336</v>
      </c>
      <c r="O581" s="9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ht="25" customHeight="1" x14ac:dyDescent="0.2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s="9">
        <f t="shared" si="38"/>
        <v>41696.25</v>
      </c>
      <c r="O582" s="9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ht="25" customHeight="1" x14ac:dyDescent="0.2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s="9">
        <f t="shared" si="38"/>
        <v>40662.208333333336</v>
      </c>
      <c r="O583" s="9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ht="25" customHeight="1" x14ac:dyDescent="0.2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s="9">
        <f t="shared" si="38"/>
        <v>42165.208333333328</v>
      </c>
      <c r="O584" s="9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25" customHeight="1" x14ac:dyDescent="0.2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s="9">
        <f t="shared" si="38"/>
        <v>40959.25</v>
      </c>
      <c r="O585" s="9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25" customHeight="1" x14ac:dyDescent="0.2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s="9">
        <f t="shared" si="38"/>
        <v>41024.208333333336</v>
      </c>
      <c r="O586" s="9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ht="25" customHeight="1" x14ac:dyDescent="0.2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s="9">
        <f t="shared" si="38"/>
        <v>40255.208333333336</v>
      </c>
      <c r="O587" s="9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25" customHeight="1" x14ac:dyDescent="0.2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s="9">
        <f t="shared" si="38"/>
        <v>40499.25</v>
      </c>
      <c r="O588" s="9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ht="25" customHeight="1" x14ac:dyDescent="0.2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s="9">
        <f t="shared" si="38"/>
        <v>43484.25</v>
      </c>
      <c r="O589" s="9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ht="25" customHeight="1" x14ac:dyDescent="0.2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s="9">
        <f t="shared" si="38"/>
        <v>40262.208333333336</v>
      </c>
      <c r="O590" s="9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ht="25" customHeight="1" x14ac:dyDescent="0.2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s="9">
        <f t="shared" si="38"/>
        <v>42190.208333333328</v>
      </c>
      <c r="O591" s="9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25" customHeight="1" x14ac:dyDescent="0.2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s="9">
        <f t="shared" si="38"/>
        <v>41994.25</v>
      </c>
      <c r="O592" s="9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ht="25" customHeight="1" x14ac:dyDescent="0.2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s="9">
        <f t="shared" si="38"/>
        <v>40373.208333333336</v>
      </c>
      <c r="O593" s="9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25" customHeight="1" x14ac:dyDescent="0.2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s="9">
        <f t="shared" si="38"/>
        <v>41789.208333333336</v>
      </c>
      <c r="O594" s="9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25" customHeight="1" x14ac:dyDescent="0.2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s="9">
        <f t="shared" si="38"/>
        <v>41724.208333333336</v>
      </c>
      <c r="O595" s="9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25" customHeight="1" x14ac:dyDescent="0.2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s="9">
        <f t="shared" si="38"/>
        <v>42548.208333333328</v>
      </c>
      <c r="O596" s="9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25" customHeight="1" x14ac:dyDescent="0.2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s="9">
        <f t="shared" si="38"/>
        <v>40253.208333333336</v>
      </c>
      <c r="O597" s="9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ht="25" customHeight="1" x14ac:dyDescent="0.2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s="9">
        <f t="shared" si="38"/>
        <v>42434.25</v>
      </c>
      <c r="O598" s="9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ht="25" customHeight="1" x14ac:dyDescent="0.2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s="9">
        <f t="shared" si="38"/>
        <v>43786.25</v>
      </c>
      <c r="O599" s="9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ht="25" customHeight="1" x14ac:dyDescent="0.2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s="9">
        <f t="shared" si="38"/>
        <v>40344.208333333336</v>
      </c>
      <c r="O600" s="9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25" customHeight="1" x14ac:dyDescent="0.2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s="9">
        <f t="shared" si="38"/>
        <v>42047.25</v>
      </c>
      <c r="O601" s="9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ht="25" customHeight="1" x14ac:dyDescent="0.2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9">
        <f t="shared" si="38"/>
        <v>41485.208333333336</v>
      </c>
      <c r="O602" s="9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ht="25" customHeight="1" x14ac:dyDescent="0.2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s="9">
        <f t="shared" si="38"/>
        <v>41789.208333333336</v>
      </c>
      <c r="O603" s="9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25" customHeight="1" x14ac:dyDescent="0.2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s="9">
        <f t="shared" si="38"/>
        <v>42160.208333333328</v>
      </c>
      <c r="O604" s="9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ht="25" customHeight="1" x14ac:dyDescent="0.2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s="9">
        <f t="shared" si="38"/>
        <v>43573.208333333328</v>
      </c>
      <c r="O605" s="9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ht="25" customHeight="1" x14ac:dyDescent="0.2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s="9">
        <f t="shared" si="38"/>
        <v>40565.25</v>
      </c>
      <c r="O606" s="9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ht="25" customHeight="1" x14ac:dyDescent="0.2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s="9">
        <f t="shared" si="38"/>
        <v>42280.208333333328</v>
      </c>
      <c r="O607" s="9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ht="25" customHeight="1" x14ac:dyDescent="0.2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>
        <v>1458277200</v>
      </c>
      <c r="N608" s="9">
        <f t="shared" si="38"/>
        <v>42436.25</v>
      </c>
      <c r="O608" s="9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ht="25" customHeight="1" x14ac:dyDescent="0.2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s="9">
        <f t="shared" si="38"/>
        <v>41721.208333333336</v>
      </c>
      <c r="O609" s="9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ht="25" customHeight="1" x14ac:dyDescent="0.2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s="9">
        <f t="shared" si="38"/>
        <v>43530.25</v>
      </c>
      <c r="O610" s="9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ht="25" customHeight="1" x14ac:dyDescent="0.2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s="9">
        <f t="shared" si="38"/>
        <v>43481.25</v>
      </c>
      <c r="O611" s="9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25" customHeight="1" x14ac:dyDescent="0.2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s="9">
        <f t="shared" si="38"/>
        <v>41259.25</v>
      </c>
      <c r="O612" s="9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ht="25" customHeight="1" x14ac:dyDescent="0.2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s="9">
        <f t="shared" si="38"/>
        <v>41480.208333333336</v>
      </c>
      <c r="O613" s="9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ht="25" customHeight="1" x14ac:dyDescent="0.2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s="9">
        <f t="shared" si="38"/>
        <v>40474.208333333336</v>
      </c>
      <c r="O614" s="9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25" customHeight="1" x14ac:dyDescent="0.2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s="9">
        <f t="shared" si="38"/>
        <v>42973.208333333328</v>
      </c>
      <c r="O615" s="9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25" customHeight="1" x14ac:dyDescent="0.2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s="9">
        <f t="shared" si="38"/>
        <v>42746.25</v>
      </c>
      <c r="O616" s="9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ht="25" customHeight="1" x14ac:dyDescent="0.2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s="9">
        <f t="shared" si="38"/>
        <v>42489.208333333328</v>
      </c>
      <c r="O617" s="9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ht="25" customHeight="1" x14ac:dyDescent="0.2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s="9">
        <f t="shared" si="38"/>
        <v>41537.208333333336</v>
      </c>
      <c r="O618" s="9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ht="25" customHeight="1" x14ac:dyDescent="0.2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s="9">
        <f t="shared" si="38"/>
        <v>41794.208333333336</v>
      </c>
      <c r="O619" s="9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ht="25" customHeight="1" x14ac:dyDescent="0.2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s="9">
        <f t="shared" si="38"/>
        <v>41396.208333333336</v>
      </c>
      <c r="O620" s="9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ht="25" customHeight="1" x14ac:dyDescent="0.2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s="9">
        <f t="shared" si="38"/>
        <v>40669.208333333336</v>
      </c>
      <c r="O621" s="9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ht="25" customHeight="1" x14ac:dyDescent="0.2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>
        <v>1468299600</v>
      </c>
      <c r="N622" s="9">
        <f t="shared" si="38"/>
        <v>42559.208333333328</v>
      </c>
      <c r="O622" s="9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ht="25" customHeight="1" x14ac:dyDescent="0.2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s="9">
        <f t="shared" si="38"/>
        <v>42626.208333333328</v>
      </c>
      <c r="O623" s="9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ht="25" customHeight="1" x14ac:dyDescent="0.2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>
        <v>1526014800</v>
      </c>
      <c r="N624" s="9">
        <f t="shared" si="38"/>
        <v>43205.208333333328</v>
      </c>
      <c r="O624" s="9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ht="25" customHeight="1" x14ac:dyDescent="0.2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s="9">
        <f t="shared" si="38"/>
        <v>42201.208333333328</v>
      </c>
      <c r="O625" s="9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ht="25" customHeight="1" x14ac:dyDescent="0.2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s="9">
        <f t="shared" si="38"/>
        <v>42029.25</v>
      </c>
      <c r="O626" s="9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25" customHeight="1" x14ac:dyDescent="0.2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s="9">
        <f t="shared" si="38"/>
        <v>43857.25</v>
      </c>
      <c r="O627" s="9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25" customHeight="1" x14ac:dyDescent="0.2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s="9">
        <f t="shared" si="38"/>
        <v>40449.208333333336</v>
      </c>
      <c r="O628" s="9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ht="25" customHeight="1" x14ac:dyDescent="0.2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s="9">
        <f t="shared" si="38"/>
        <v>40345.208333333336</v>
      </c>
      <c r="O629" s="9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ht="25" customHeight="1" x14ac:dyDescent="0.2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s="9">
        <f t="shared" si="38"/>
        <v>40455.208333333336</v>
      </c>
      <c r="O630" s="9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ht="25" customHeight="1" x14ac:dyDescent="0.2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9">
        <f t="shared" si="38"/>
        <v>42557.208333333328</v>
      </c>
      <c r="O631" s="9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ht="25" customHeight="1" x14ac:dyDescent="0.2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s="9">
        <f t="shared" si="38"/>
        <v>43586.208333333328</v>
      </c>
      <c r="O632" s="9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ht="25" customHeight="1" x14ac:dyDescent="0.2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s="9">
        <f t="shared" si="38"/>
        <v>43550.208333333328</v>
      </c>
      <c r="O633" s="9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ht="25" customHeight="1" x14ac:dyDescent="0.2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s="9">
        <f t="shared" si="38"/>
        <v>41945.208333333336</v>
      </c>
      <c r="O634" s="9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25" customHeight="1" x14ac:dyDescent="0.2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s="9">
        <f t="shared" si="38"/>
        <v>42315.25</v>
      </c>
      <c r="O635" s="9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ht="25" customHeight="1" x14ac:dyDescent="0.2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s="9">
        <f t="shared" si="38"/>
        <v>42819.208333333328</v>
      </c>
      <c r="O636" s="9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ht="25" customHeight="1" x14ac:dyDescent="0.2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s="9">
        <f t="shared" si="38"/>
        <v>41314.25</v>
      </c>
      <c r="O637" s="9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ht="25" customHeight="1" x14ac:dyDescent="0.2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s="9">
        <f t="shared" si="38"/>
        <v>40926.25</v>
      </c>
      <c r="O638" s="9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ht="25" customHeight="1" x14ac:dyDescent="0.2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s="9">
        <f t="shared" si="38"/>
        <v>42688.25</v>
      </c>
      <c r="O639" s="9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ht="25" customHeight="1" x14ac:dyDescent="0.2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s="9">
        <f t="shared" si="38"/>
        <v>40386.208333333336</v>
      </c>
      <c r="O640" s="9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ht="25" customHeight="1" x14ac:dyDescent="0.2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s="9">
        <f t="shared" si="38"/>
        <v>43309.208333333328</v>
      </c>
      <c r="O641" s="9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ht="25" customHeight="1" x14ac:dyDescent="0.2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s="6">
        <f t="shared" si="37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s="9">
        <f t="shared" si="38"/>
        <v>42387.25</v>
      </c>
      <c r="O642" s="9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25" customHeight="1" x14ac:dyDescent="0.2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E643/D643 * 100</f>
        <v>119.96808510638297</v>
      </c>
      <c r="G643" t="s">
        <v>20</v>
      </c>
      <c r="H643">
        <v>194</v>
      </c>
      <c r="I643" s="6">
        <f t="shared" ref="I643:I706" si="41">IF(E643=0,0,E643/H643)</f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s="9">
        <f t="shared" ref="N643:N706" si="42">(((L643/60)/60)/24)+DATE(1970,1,1)</f>
        <v>42786.25</v>
      </c>
      <c r="O643" s="9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ht="25" customHeight="1" x14ac:dyDescent="0.2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s="9">
        <f t="shared" si="42"/>
        <v>43451.25</v>
      </c>
      <c r="O644" s="9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ht="25" customHeight="1" x14ac:dyDescent="0.2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s="9">
        <f t="shared" si="42"/>
        <v>42795.25</v>
      </c>
      <c r="O645" s="9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ht="25" customHeight="1" x14ac:dyDescent="0.2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9">
        <f t="shared" si="42"/>
        <v>43452.25</v>
      </c>
      <c r="O646" s="9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ht="25" customHeight="1" x14ac:dyDescent="0.2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s="9">
        <f t="shared" si="42"/>
        <v>43369.208333333328</v>
      </c>
      <c r="O647" s="9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ht="25" customHeight="1" x14ac:dyDescent="0.2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s="9">
        <f t="shared" si="42"/>
        <v>41346.208333333336</v>
      </c>
      <c r="O648" s="9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ht="25" customHeight="1" x14ac:dyDescent="0.2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9">
        <f t="shared" si="42"/>
        <v>43199.208333333328</v>
      </c>
      <c r="O649" s="9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ht="25" customHeight="1" x14ac:dyDescent="0.2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s="9">
        <f t="shared" si="42"/>
        <v>42922.208333333328</v>
      </c>
      <c r="O650" s="9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ht="25" customHeight="1" x14ac:dyDescent="0.2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s="9">
        <f t="shared" si="42"/>
        <v>40471.208333333336</v>
      </c>
      <c r="O651" s="9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ht="25" customHeight="1" x14ac:dyDescent="0.2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9">
        <f t="shared" si="42"/>
        <v>41828.208333333336</v>
      </c>
      <c r="O652" s="9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ht="25" customHeight="1" x14ac:dyDescent="0.2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s="9">
        <f t="shared" si="42"/>
        <v>41692.25</v>
      </c>
      <c r="O653" s="9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ht="25" customHeight="1" x14ac:dyDescent="0.2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s="9">
        <f t="shared" si="42"/>
        <v>42587.208333333328</v>
      </c>
      <c r="O654" s="9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25" customHeight="1" x14ac:dyDescent="0.2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s="9">
        <f t="shared" si="42"/>
        <v>42468.208333333328</v>
      </c>
      <c r="O655" s="9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ht="25" customHeight="1" x14ac:dyDescent="0.2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s="9">
        <f t="shared" si="42"/>
        <v>42240.208333333328</v>
      </c>
      <c r="O656" s="9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ht="25" customHeight="1" x14ac:dyDescent="0.2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s="9">
        <f t="shared" si="42"/>
        <v>42796.25</v>
      </c>
      <c r="O657" s="9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25" customHeight="1" x14ac:dyDescent="0.2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s="9">
        <f t="shared" si="42"/>
        <v>43097.25</v>
      </c>
      <c r="O658" s="9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ht="25" customHeight="1" x14ac:dyDescent="0.2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s="9">
        <f t="shared" si="42"/>
        <v>43096.25</v>
      </c>
      <c r="O659" s="9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ht="25" customHeight="1" x14ac:dyDescent="0.2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s="9">
        <f t="shared" si="42"/>
        <v>42246.208333333328</v>
      </c>
      <c r="O660" s="9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ht="25" customHeight="1" x14ac:dyDescent="0.2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s="9">
        <f t="shared" si="42"/>
        <v>40570.25</v>
      </c>
      <c r="O661" s="9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ht="25" customHeight="1" x14ac:dyDescent="0.2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s="9">
        <f t="shared" si="42"/>
        <v>42237.208333333328</v>
      </c>
      <c r="O662" s="9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ht="25" customHeight="1" x14ac:dyDescent="0.2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s="9">
        <f t="shared" si="42"/>
        <v>40996.208333333336</v>
      </c>
      <c r="O663" s="9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ht="25" customHeight="1" x14ac:dyDescent="0.2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s="9">
        <f t="shared" si="42"/>
        <v>43443.25</v>
      </c>
      <c r="O664" s="9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ht="25" customHeight="1" x14ac:dyDescent="0.2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s="9">
        <f t="shared" si="42"/>
        <v>40458.208333333336</v>
      </c>
      <c r="O665" s="9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ht="25" customHeight="1" x14ac:dyDescent="0.2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s="9">
        <f t="shared" si="42"/>
        <v>40959.25</v>
      </c>
      <c r="O666" s="9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ht="25" customHeight="1" x14ac:dyDescent="0.2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s="9">
        <f t="shared" si="42"/>
        <v>40733.208333333336</v>
      </c>
      <c r="O667" s="9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ht="25" customHeight="1" x14ac:dyDescent="0.2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9">
        <f t="shared" si="42"/>
        <v>41516.208333333336</v>
      </c>
      <c r="O668" s="9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25" customHeight="1" x14ac:dyDescent="0.2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s="9">
        <f t="shared" si="42"/>
        <v>41892.208333333336</v>
      </c>
      <c r="O669" s="9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25" customHeight="1" x14ac:dyDescent="0.2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s="9">
        <f t="shared" si="42"/>
        <v>41122.208333333336</v>
      </c>
      <c r="O670" s="9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ht="25" customHeight="1" x14ac:dyDescent="0.2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s="9">
        <f t="shared" si="42"/>
        <v>42912.208333333328</v>
      </c>
      <c r="O671" s="9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25" customHeight="1" x14ac:dyDescent="0.2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s="9">
        <f t="shared" si="42"/>
        <v>42425.25</v>
      </c>
      <c r="O672" s="9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25" customHeight="1" x14ac:dyDescent="0.2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s="9">
        <f t="shared" si="42"/>
        <v>40390.208333333336</v>
      </c>
      <c r="O673" s="9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ht="25" customHeight="1" x14ac:dyDescent="0.2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s="9">
        <f t="shared" si="42"/>
        <v>43180.208333333328</v>
      </c>
      <c r="O674" s="9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ht="25" customHeight="1" x14ac:dyDescent="0.2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s="9">
        <f t="shared" si="42"/>
        <v>42475.208333333328</v>
      </c>
      <c r="O675" s="9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ht="25" customHeight="1" x14ac:dyDescent="0.2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s="9">
        <f t="shared" si="42"/>
        <v>40774.208333333336</v>
      </c>
      <c r="O676" s="9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ht="25" customHeight="1" x14ac:dyDescent="0.2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s="9">
        <f t="shared" si="42"/>
        <v>43719.208333333328</v>
      </c>
      <c r="O677" s="9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ht="25" customHeight="1" x14ac:dyDescent="0.2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s="9">
        <f t="shared" si="42"/>
        <v>41178.208333333336</v>
      </c>
      <c r="O678" s="9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ht="25" customHeight="1" x14ac:dyDescent="0.2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s="9">
        <f t="shared" si="42"/>
        <v>42561.208333333328</v>
      </c>
      <c r="O679" s="9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ht="25" customHeight="1" x14ac:dyDescent="0.2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s="9">
        <f t="shared" si="42"/>
        <v>43484.25</v>
      </c>
      <c r="O680" s="9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ht="25" customHeight="1" x14ac:dyDescent="0.2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s="9">
        <f t="shared" si="42"/>
        <v>43756.208333333328</v>
      </c>
      <c r="O681" s="9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25" customHeight="1" x14ac:dyDescent="0.2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s="9">
        <f t="shared" si="42"/>
        <v>43813.25</v>
      </c>
      <c r="O682" s="9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25" customHeight="1" x14ac:dyDescent="0.2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s="9">
        <f t="shared" si="42"/>
        <v>40898.25</v>
      </c>
      <c r="O683" s="9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ht="25" customHeight="1" x14ac:dyDescent="0.2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s="9">
        <f t="shared" si="42"/>
        <v>41619.25</v>
      </c>
      <c r="O684" s="9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ht="25" customHeight="1" x14ac:dyDescent="0.2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s="9">
        <f t="shared" si="42"/>
        <v>43359.208333333328</v>
      </c>
      <c r="O685" s="9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ht="25" customHeight="1" x14ac:dyDescent="0.2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s="9">
        <f t="shared" si="42"/>
        <v>40358.208333333336</v>
      </c>
      <c r="O686" s="9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ht="25" customHeight="1" x14ac:dyDescent="0.2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s="9">
        <f t="shared" si="42"/>
        <v>42239.208333333328</v>
      </c>
      <c r="O687" s="9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ht="25" customHeight="1" x14ac:dyDescent="0.2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s="9">
        <f t="shared" si="42"/>
        <v>43186.208333333328</v>
      </c>
      <c r="O688" s="9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ht="25" customHeight="1" x14ac:dyDescent="0.2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s="9">
        <f t="shared" si="42"/>
        <v>42806.25</v>
      </c>
      <c r="O689" s="9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ht="25" customHeight="1" x14ac:dyDescent="0.2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s="9">
        <f t="shared" si="42"/>
        <v>43475.25</v>
      </c>
      <c r="O690" s="9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ht="25" customHeight="1" x14ac:dyDescent="0.2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s="9">
        <f t="shared" si="42"/>
        <v>41576.208333333336</v>
      </c>
      <c r="O691" s="9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ht="25" customHeight="1" x14ac:dyDescent="0.2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s="9">
        <f t="shared" si="42"/>
        <v>40874.25</v>
      </c>
      <c r="O692" s="9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ht="25" customHeight="1" x14ac:dyDescent="0.2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s="9">
        <f t="shared" si="42"/>
        <v>41185.208333333336</v>
      </c>
      <c r="O693" s="9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25" customHeight="1" x14ac:dyDescent="0.2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s="9">
        <f t="shared" si="42"/>
        <v>43655.208333333328</v>
      </c>
      <c r="O694" s="9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25" customHeight="1" x14ac:dyDescent="0.2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s="9">
        <f t="shared" si="42"/>
        <v>43025.208333333328</v>
      </c>
      <c r="O695" s="9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ht="25" customHeight="1" x14ac:dyDescent="0.2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s="9">
        <f t="shared" si="42"/>
        <v>43066.25</v>
      </c>
      <c r="O696" s="9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ht="25" customHeight="1" x14ac:dyDescent="0.2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s="9">
        <f t="shared" si="42"/>
        <v>42322.25</v>
      </c>
      <c r="O697" s="9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ht="25" customHeight="1" x14ac:dyDescent="0.2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s="9">
        <f t="shared" si="42"/>
        <v>42114.208333333328</v>
      </c>
      <c r="O698" s="9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25" customHeight="1" x14ac:dyDescent="0.2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s="9">
        <f t="shared" si="42"/>
        <v>43190.208333333328</v>
      </c>
      <c r="O699" s="9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ht="25" customHeight="1" x14ac:dyDescent="0.2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s="9">
        <f t="shared" si="42"/>
        <v>40871.25</v>
      </c>
      <c r="O700" s="9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ht="25" customHeight="1" x14ac:dyDescent="0.2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s="9">
        <f t="shared" si="42"/>
        <v>43641.208333333328</v>
      </c>
      <c r="O701" s="9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25" customHeight="1" x14ac:dyDescent="0.2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9">
        <f t="shared" si="42"/>
        <v>40203.25</v>
      </c>
      <c r="O702" s="9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25" customHeight="1" x14ac:dyDescent="0.2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s="9">
        <f t="shared" si="42"/>
        <v>40629.208333333336</v>
      </c>
      <c r="O703" s="9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25" customHeight="1" x14ac:dyDescent="0.2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s="9">
        <f t="shared" si="42"/>
        <v>41477.208333333336</v>
      </c>
      <c r="O704" s="9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ht="25" customHeight="1" x14ac:dyDescent="0.2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s="9">
        <f t="shared" si="42"/>
        <v>41020.208333333336</v>
      </c>
      <c r="O705" s="9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25" customHeight="1" x14ac:dyDescent="0.2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s="6">
        <f t="shared" si="41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s="9">
        <f t="shared" si="42"/>
        <v>42555.208333333328</v>
      </c>
      <c r="O706" s="9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ht="25" customHeight="1" x14ac:dyDescent="0.2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E707/D707 * 100</f>
        <v>99.026517383618156</v>
      </c>
      <c r="G707" t="s">
        <v>14</v>
      </c>
      <c r="H707">
        <v>2025</v>
      </c>
      <c r="I707" s="6">
        <f t="shared" ref="I707:I770" si="45">IF(E707=0,0,E707/H707)</f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s="9">
        <f t="shared" ref="N707:N770" si="46">(((L707/60)/60)/24)+DATE(1970,1,1)</f>
        <v>41619.25</v>
      </c>
      <c r="O707" s="9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25" customHeight="1" x14ac:dyDescent="0.2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s="9">
        <f t="shared" si="46"/>
        <v>43471.25</v>
      </c>
      <c r="O708" s="9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25" customHeight="1" x14ac:dyDescent="0.2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s="9">
        <f t="shared" si="46"/>
        <v>43442.25</v>
      </c>
      <c r="O709" s="9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ht="25" customHeight="1" x14ac:dyDescent="0.2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s="9">
        <f t="shared" si="46"/>
        <v>42877.208333333328</v>
      </c>
      <c r="O710" s="9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ht="25" customHeight="1" x14ac:dyDescent="0.2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s="9">
        <f t="shared" si="46"/>
        <v>41018.208333333336</v>
      </c>
      <c r="O711" s="9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25" customHeight="1" x14ac:dyDescent="0.2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9">
        <f t="shared" si="46"/>
        <v>43295.208333333328</v>
      </c>
      <c r="O712" s="9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25" customHeight="1" x14ac:dyDescent="0.2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9">
        <f t="shared" si="46"/>
        <v>42393.25</v>
      </c>
      <c r="O713" s="9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25" customHeight="1" x14ac:dyDescent="0.2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s="9">
        <f t="shared" si="46"/>
        <v>42559.208333333328</v>
      </c>
      <c r="O714" s="9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ht="25" customHeight="1" x14ac:dyDescent="0.2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s="9">
        <f t="shared" si="46"/>
        <v>42604.208333333328</v>
      </c>
      <c r="O715" s="9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ht="25" customHeight="1" x14ac:dyDescent="0.2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s="9">
        <f t="shared" si="46"/>
        <v>41870.208333333336</v>
      </c>
      <c r="O716" s="9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ht="25" customHeight="1" x14ac:dyDescent="0.2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s="9">
        <f t="shared" si="46"/>
        <v>40397.208333333336</v>
      </c>
      <c r="O717" s="9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ht="25" customHeight="1" x14ac:dyDescent="0.2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s="9">
        <f t="shared" si="46"/>
        <v>41465.208333333336</v>
      </c>
      <c r="O718" s="9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25" customHeight="1" x14ac:dyDescent="0.2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s="9">
        <f t="shared" si="46"/>
        <v>40777.208333333336</v>
      </c>
      <c r="O719" s="9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ht="25" customHeight="1" x14ac:dyDescent="0.2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s="9">
        <f t="shared" si="46"/>
        <v>41442.208333333336</v>
      </c>
      <c r="O720" s="9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ht="25" customHeight="1" x14ac:dyDescent="0.2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s="9">
        <f t="shared" si="46"/>
        <v>41058.208333333336</v>
      </c>
      <c r="O721" s="9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25" customHeight="1" x14ac:dyDescent="0.2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s="9">
        <f t="shared" si="46"/>
        <v>43152.25</v>
      </c>
      <c r="O722" s="9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ht="25" customHeight="1" x14ac:dyDescent="0.2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s="9">
        <f t="shared" si="46"/>
        <v>43194.208333333328</v>
      </c>
      <c r="O723" s="9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ht="25" customHeight="1" x14ac:dyDescent="0.2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s="9">
        <f t="shared" si="46"/>
        <v>43045.25</v>
      </c>
      <c r="O724" s="9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ht="25" customHeight="1" x14ac:dyDescent="0.2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s="9">
        <f t="shared" si="46"/>
        <v>42431.25</v>
      </c>
      <c r="O725" s="9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25" customHeight="1" x14ac:dyDescent="0.2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s="9">
        <f t="shared" si="46"/>
        <v>41934.208333333336</v>
      </c>
      <c r="O726" s="9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ht="25" customHeight="1" x14ac:dyDescent="0.2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s="9">
        <f t="shared" si="46"/>
        <v>41958.25</v>
      </c>
      <c r="O727" s="9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25" customHeight="1" x14ac:dyDescent="0.2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s="9">
        <f t="shared" si="46"/>
        <v>40476.208333333336</v>
      </c>
      <c r="O728" s="9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ht="25" customHeight="1" x14ac:dyDescent="0.2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s="9">
        <f t="shared" si="46"/>
        <v>43485.25</v>
      </c>
      <c r="O729" s="9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25" customHeight="1" x14ac:dyDescent="0.2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9">
        <f t="shared" si="46"/>
        <v>42515.208333333328</v>
      </c>
      <c r="O730" s="9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25" customHeight="1" x14ac:dyDescent="0.2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s="9">
        <f t="shared" si="46"/>
        <v>41309.25</v>
      </c>
      <c r="O731" s="9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ht="25" customHeight="1" x14ac:dyDescent="0.2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s="9">
        <f t="shared" si="46"/>
        <v>42147.208333333328</v>
      </c>
      <c r="O732" s="9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ht="25" customHeight="1" x14ac:dyDescent="0.2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s="9">
        <f t="shared" si="46"/>
        <v>42939.208333333328</v>
      </c>
      <c r="O733" s="9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ht="25" customHeight="1" x14ac:dyDescent="0.2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s="9">
        <f t="shared" si="46"/>
        <v>42816.208333333328</v>
      </c>
      <c r="O734" s="9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ht="25" customHeight="1" x14ac:dyDescent="0.2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s="9">
        <f t="shared" si="46"/>
        <v>41844.208333333336</v>
      </c>
      <c r="O735" s="9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ht="25" customHeight="1" x14ac:dyDescent="0.2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s="9">
        <f t="shared" si="46"/>
        <v>42763.25</v>
      </c>
      <c r="O736" s="9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25" customHeight="1" x14ac:dyDescent="0.2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s="9">
        <f t="shared" si="46"/>
        <v>42459.208333333328</v>
      </c>
      <c r="O737" s="9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ht="25" customHeight="1" x14ac:dyDescent="0.2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s="9">
        <f t="shared" si="46"/>
        <v>42055.25</v>
      </c>
      <c r="O738" s="9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25" customHeight="1" x14ac:dyDescent="0.2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s="9">
        <f t="shared" si="46"/>
        <v>42685.25</v>
      </c>
      <c r="O739" s="9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25" customHeight="1" x14ac:dyDescent="0.2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9">
        <f t="shared" si="46"/>
        <v>41959.25</v>
      </c>
      <c r="O740" s="9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ht="25" customHeight="1" x14ac:dyDescent="0.2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s="9">
        <f t="shared" si="46"/>
        <v>41089.208333333336</v>
      </c>
      <c r="O741" s="9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25" customHeight="1" x14ac:dyDescent="0.2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9">
        <f t="shared" si="46"/>
        <v>42769.25</v>
      </c>
      <c r="O742" s="9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ht="25" customHeight="1" x14ac:dyDescent="0.2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s="9">
        <f t="shared" si="46"/>
        <v>40321.208333333336</v>
      </c>
      <c r="O743" s="9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ht="25" customHeight="1" x14ac:dyDescent="0.2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s="9">
        <f t="shared" si="46"/>
        <v>40197.25</v>
      </c>
      <c r="O744" s="9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25" customHeight="1" x14ac:dyDescent="0.2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s="9">
        <f t="shared" si="46"/>
        <v>42298.208333333328</v>
      </c>
      <c r="O745" s="9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ht="25" customHeight="1" x14ac:dyDescent="0.2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s="9">
        <f t="shared" si="46"/>
        <v>43322.208333333328</v>
      </c>
      <c r="O746" s="9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25" customHeight="1" x14ac:dyDescent="0.2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9">
        <f t="shared" si="46"/>
        <v>40328.208333333336</v>
      </c>
      <c r="O747" s="9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ht="25" customHeight="1" x14ac:dyDescent="0.2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9">
        <f t="shared" si="46"/>
        <v>40825.208333333336</v>
      </c>
      <c r="O748" s="9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ht="25" customHeight="1" x14ac:dyDescent="0.2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9">
        <f t="shared" si="46"/>
        <v>40423.208333333336</v>
      </c>
      <c r="O749" s="9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ht="25" customHeight="1" x14ac:dyDescent="0.2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s="9">
        <f t="shared" si="46"/>
        <v>40238.25</v>
      </c>
      <c r="O750" s="9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ht="25" customHeight="1" x14ac:dyDescent="0.2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s="9">
        <f t="shared" si="46"/>
        <v>41920.208333333336</v>
      </c>
      <c r="O751" s="9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25" customHeight="1" x14ac:dyDescent="0.2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9">
        <f t="shared" si="46"/>
        <v>40360.208333333336</v>
      </c>
      <c r="O752" s="9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ht="25" customHeight="1" x14ac:dyDescent="0.2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s="9">
        <f t="shared" si="46"/>
        <v>42446.208333333328</v>
      </c>
      <c r="O753" s="9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ht="25" customHeight="1" x14ac:dyDescent="0.2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s="9">
        <f t="shared" si="46"/>
        <v>40395.208333333336</v>
      </c>
      <c r="O754" s="9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ht="25" customHeight="1" x14ac:dyDescent="0.2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s="9">
        <f t="shared" si="46"/>
        <v>40321.208333333336</v>
      </c>
      <c r="O755" s="9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ht="25" customHeight="1" x14ac:dyDescent="0.2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s="9">
        <f t="shared" si="46"/>
        <v>41210.208333333336</v>
      </c>
      <c r="O756" s="9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ht="25" customHeight="1" x14ac:dyDescent="0.2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s="9">
        <f t="shared" si="46"/>
        <v>43096.25</v>
      </c>
      <c r="O757" s="9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25" customHeight="1" x14ac:dyDescent="0.2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s="9">
        <f t="shared" si="46"/>
        <v>42024.25</v>
      </c>
      <c r="O758" s="9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ht="25" customHeight="1" x14ac:dyDescent="0.2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s="9">
        <f t="shared" si="46"/>
        <v>40675.208333333336</v>
      </c>
      <c r="O759" s="9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ht="25" customHeight="1" x14ac:dyDescent="0.2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s="9">
        <f t="shared" si="46"/>
        <v>41936.208333333336</v>
      </c>
      <c r="O760" s="9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25" customHeight="1" x14ac:dyDescent="0.2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s="9">
        <f t="shared" si="46"/>
        <v>43136.25</v>
      </c>
      <c r="O761" s="9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ht="25" customHeight="1" x14ac:dyDescent="0.2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s="9">
        <f t="shared" si="46"/>
        <v>43678.208333333328</v>
      </c>
      <c r="O762" s="9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ht="25" customHeight="1" x14ac:dyDescent="0.2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s="9">
        <f t="shared" si="46"/>
        <v>42938.208333333328</v>
      </c>
      <c r="O763" s="9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ht="25" customHeight="1" x14ac:dyDescent="0.2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9">
        <f t="shared" si="46"/>
        <v>41241.25</v>
      </c>
      <c r="O764" s="9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ht="25" customHeight="1" x14ac:dyDescent="0.2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s="9">
        <f t="shared" si="46"/>
        <v>41037.208333333336</v>
      </c>
      <c r="O765" s="9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25" customHeight="1" x14ac:dyDescent="0.2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s="9">
        <f t="shared" si="46"/>
        <v>40676.208333333336</v>
      </c>
      <c r="O766" s="9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ht="25" customHeight="1" x14ac:dyDescent="0.2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s="9">
        <f t="shared" si="46"/>
        <v>42840.208333333328</v>
      </c>
      <c r="O767" s="9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25" customHeight="1" x14ac:dyDescent="0.2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s="9">
        <f t="shared" si="46"/>
        <v>43362.208333333328</v>
      </c>
      <c r="O768" s="9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ht="25" customHeight="1" x14ac:dyDescent="0.2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s="9">
        <f t="shared" si="46"/>
        <v>42283.208333333328</v>
      </c>
      <c r="O769" s="9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ht="25" customHeight="1" x14ac:dyDescent="0.2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s="6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9">
        <f t="shared" si="46"/>
        <v>41619.25</v>
      </c>
      <c r="O770" s="9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ht="25" customHeight="1" x14ac:dyDescent="0.2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E771/D771 * 100</f>
        <v>86.867834394904463</v>
      </c>
      <c r="G771" t="s">
        <v>14</v>
      </c>
      <c r="H771">
        <v>3410</v>
      </c>
      <c r="I771" s="6">
        <f t="shared" ref="I771:I834" si="49">IF(E771=0,0,E771/H771)</f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s="9">
        <f t="shared" ref="N771:N834" si="50">(((L771/60)/60)/24)+DATE(1970,1,1)</f>
        <v>41501.208333333336</v>
      </c>
      <c r="O771" s="9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25" customHeight="1" x14ac:dyDescent="0.2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s="9">
        <f t="shared" si="50"/>
        <v>41743.208333333336</v>
      </c>
      <c r="O772" s="9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ht="25" customHeight="1" x14ac:dyDescent="0.2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9">
        <f t="shared" si="50"/>
        <v>43491.25</v>
      </c>
      <c r="O773" s="9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ht="25" customHeight="1" x14ac:dyDescent="0.2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s="9">
        <f t="shared" si="50"/>
        <v>43505.25</v>
      </c>
      <c r="O774" s="9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ht="25" customHeight="1" x14ac:dyDescent="0.2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s="9">
        <f t="shared" si="50"/>
        <v>42838.208333333328</v>
      </c>
      <c r="O775" s="9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ht="25" customHeight="1" x14ac:dyDescent="0.2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s="9">
        <f t="shared" si="50"/>
        <v>42513.208333333328</v>
      </c>
      <c r="O776" s="9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25" customHeight="1" x14ac:dyDescent="0.2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9">
        <f t="shared" si="50"/>
        <v>41949.25</v>
      </c>
      <c r="O777" s="9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ht="25" customHeight="1" x14ac:dyDescent="0.2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s="9">
        <f t="shared" si="50"/>
        <v>43650.208333333328</v>
      </c>
      <c r="O778" s="9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ht="25" customHeight="1" x14ac:dyDescent="0.2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s="9">
        <f t="shared" si="50"/>
        <v>40809.208333333336</v>
      </c>
      <c r="O779" s="9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ht="25" customHeight="1" x14ac:dyDescent="0.2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s="9">
        <f t="shared" si="50"/>
        <v>40768.208333333336</v>
      </c>
      <c r="O780" s="9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ht="25" customHeight="1" x14ac:dyDescent="0.2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s="9">
        <f t="shared" si="50"/>
        <v>42230.208333333328</v>
      </c>
      <c r="O781" s="9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25" customHeight="1" x14ac:dyDescent="0.2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s="9">
        <f t="shared" si="50"/>
        <v>42573.208333333328</v>
      </c>
      <c r="O782" s="9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ht="25" customHeight="1" x14ac:dyDescent="0.2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s="9">
        <f t="shared" si="50"/>
        <v>40482.208333333336</v>
      </c>
      <c r="O783" s="9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ht="25" customHeight="1" x14ac:dyDescent="0.2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s="9">
        <f t="shared" si="50"/>
        <v>40603.25</v>
      </c>
      <c r="O784" s="9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ht="25" customHeight="1" x14ac:dyDescent="0.2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s="9">
        <f t="shared" si="50"/>
        <v>41625.25</v>
      </c>
      <c r="O785" s="9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ht="25" customHeight="1" x14ac:dyDescent="0.2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s="9">
        <f t="shared" si="50"/>
        <v>42435.25</v>
      </c>
      <c r="O786" s="9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25" customHeight="1" x14ac:dyDescent="0.2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s="9">
        <f t="shared" si="50"/>
        <v>43582.208333333328</v>
      </c>
      <c r="O787" s="9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ht="25" customHeight="1" x14ac:dyDescent="0.2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s="9">
        <f t="shared" si="50"/>
        <v>43186.208333333328</v>
      </c>
      <c r="O788" s="9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ht="25" customHeight="1" x14ac:dyDescent="0.2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s="9">
        <f t="shared" si="50"/>
        <v>40684.208333333336</v>
      </c>
      <c r="O789" s="9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ht="25" customHeight="1" x14ac:dyDescent="0.2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s="9">
        <f t="shared" si="50"/>
        <v>41202.208333333336</v>
      </c>
      <c r="O790" s="9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ht="25" customHeight="1" x14ac:dyDescent="0.2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s="9">
        <f t="shared" si="50"/>
        <v>41786.208333333336</v>
      </c>
      <c r="O791" s="9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ht="25" customHeight="1" x14ac:dyDescent="0.2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s="9">
        <f t="shared" si="50"/>
        <v>40223.25</v>
      </c>
      <c r="O792" s="9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ht="25" customHeight="1" x14ac:dyDescent="0.2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9">
        <f t="shared" si="50"/>
        <v>42715.25</v>
      </c>
      <c r="O793" s="9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ht="25" customHeight="1" x14ac:dyDescent="0.2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s="9">
        <f t="shared" si="50"/>
        <v>41451.208333333336</v>
      </c>
      <c r="O794" s="9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ht="25" customHeight="1" x14ac:dyDescent="0.2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s="9">
        <f t="shared" si="50"/>
        <v>41450.208333333336</v>
      </c>
      <c r="O795" s="9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ht="25" customHeight="1" x14ac:dyDescent="0.2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s="9">
        <f t="shared" si="50"/>
        <v>43091.25</v>
      </c>
      <c r="O796" s="9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25" customHeight="1" x14ac:dyDescent="0.2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s="9">
        <f t="shared" si="50"/>
        <v>42675.208333333328</v>
      </c>
      <c r="O797" s="9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ht="25" customHeight="1" x14ac:dyDescent="0.2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s="9">
        <f t="shared" si="50"/>
        <v>41859.208333333336</v>
      </c>
      <c r="O798" s="9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ht="25" customHeight="1" x14ac:dyDescent="0.2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s="9">
        <f t="shared" si="50"/>
        <v>43464.25</v>
      </c>
      <c r="O799" s="9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ht="25" customHeight="1" x14ac:dyDescent="0.2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s="9">
        <f t="shared" si="50"/>
        <v>41060.208333333336</v>
      </c>
      <c r="O800" s="9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ht="25" customHeight="1" x14ac:dyDescent="0.2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s="9">
        <f t="shared" si="50"/>
        <v>42399.25</v>
      </c>
      <c r="O801" s="9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ht="25" customHeight="1" x14ac:dyDescent="0.2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9">
        <f t="shared" si="50"/>
        <v>42167.208333333328</v>
      </c>
      <c r="O802" s="9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ht="25" customHeight="1" x14ac:dyDescent="0.2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s="9">
        <f t="shared" si="50"/>
        <v>43830.25</v>
      </c>
      <c r="O803" s="9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25" customHeight="1" x14ac:dyDescent="0.2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s="9">
        <f t="shared" si="50"/>
        <v>43650.208333333328</v>
      </c>
      <c r="O804" s="9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25" customHeight="1" x14ac:dyDescent="0.2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s="9">
        <f t="shared" si="50"/>
        <v>43492.25</v>
      </c>
      <c r="O805" s="9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ht="25" customHeight="1" x14ac:dyDescent="0.2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s="9">
        <f t="shared" si="50"/>
        <v>43102.25</v>
      </c>
      <c r="O806" s="9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25" customHeight="1" x14ac:dyDescent="0.2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s="9">
        <f t="shared" si="50"/>
        <v>41958.25</v>
      </c>
      <c r="O807" s="9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ht="25" customHeight="1" x14ac:dyDescent="0.2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s="9">
        <f t="shared" si="50"/>
        <v>40973.25</v>
      </c>
      <c r="O808" s="9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ht="25" customHeight="1" x14ac:dyDescent="0.2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s="9">
        <f t="shared" si="50"/>
        <v>43753.208333333328</v>
      </c>
      <c r="O809" s="9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ht="25" customHeight="1" x14ac:dyDescent="0.2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s="9">
        <f t="shared" si="50"/>
        <v>42507.208333333328</v>
      </c>
      <c r="O810" s="9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ht="25" customHeight="1" x14ac:dyDescent="0.2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9">
        <f t="shared" si="50"/>
        <v>41135.208333333336</v>
      </c>
      <c r="O811" s="9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25" customHeight="1" x14ac:dyDescent="0.2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s="9">
        <f t="shared" si="50"/>
        <v>43067.25</v>
      </c>
      <c r="O812" s="9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ht="25" customHeight="1" x14ac:dyDescent="0.2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s="9">
        <f t="shared" si="50"/>
        <v>42378.25</v>
      </c>
      <c r="O813" s="9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ht="25" customHeight="1" x14ac:dyDescent="0.2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9">
        <f t="shared" si="50"/>
        <v>43206.208333333328</v>
      </c>
      <c r="O814" s="9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ht="25" customHeight="1" x14ac:dyDescent="0.2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s="9">
        <f t="shared" si="50"/>
        <v>41148.208333333336</v>
      </c>
      <c r="O815" s="9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ht="25" customHeight="1" x14ac:dyDescent="0.2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s="9">
        <f t="shared" si="50"/>
        <v>42517.208333333328</v>
      </c>
      <c r="O816" s="9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25" customHeight="1" x14ac:dyDescent="0.2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s="9">
        <f t="shared" si="50"/>
        <v>43068.25</v>
      </c>
      <c r="O817" s="9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25" customHeight="1" x14ac:dyDescent="0.2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s="9">
        <f t="shared" si="50"/>
        <v>41680.25</v>
      </c>
      <c r="O818" s="9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ht="25" customHeight="1" x14ac:dyDescent="0.2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s="9">
        <f t="shared" si="50"/>
        <v>43589.208333333328</v>
      </c>
      <c r="O819" s="9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ht="25" customHeight="1" x14ac:dyDescent="0.2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s="9">
        <f t="shared" si="50"/>
        <v>43486.25</v>
      </c>
      <c r="O820" s="9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25" customHeight="1" x14ac:dyDescent="0.2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s="9">
        <f t="shared" si="50"/>
        <v>41237.25</v>
      </c>
      <c r="O821" s="9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ht="25" customHeight="1" x14ac:dyDescent="0.2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s="9">
        <f t="shared" si="50"/>
        <v>43310.208333333328</v>
      </c>
      <c r="O822" s="9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ht="25" customHeight="1" x14ac:dyDescent="0.2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s="9">
        <f t="shared" si="50"/>
        <v>42794.25</v>
      </c>
      <c r="O823" s="9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ht="25" customHeight="1" x14ac:dyDescent="0.2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s="9">
        <f t="shared" si="50"/>
        <v>41698.25</v>
      </c>
      <c r="O824" s="9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25" customHeight="1" x14ac:dyDescent="0.2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s="9">
        <f t="shared" si="50"/>
        <v>41892.208333333336</v>
      </c>
      <c r="O825" s="9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ht="25" customHeight="1" x14ac:dyDescent="0.2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s="9">
        <f t="shared" si="50"/>
        <v>40348.208333333336</v>
      </c>
      <c r="O826" s="9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ht="25" customHeight="1" x14ac:dyDescent="0.2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s="9">
        <f t="shared" si="50"/>
        <v>42941.208333333328</v>
      </c>
      <c r="O827" s="9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25" customHeight="1" x14ac:dyDescent="0.2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s="9">
        <f t="shared" si="50"/>
        <v>40525.25</v>
      </c>
      <c r="O828" s="9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25" customHeight="1" x14ac:dyDescent="0.2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s="9">
        <f t="shared" si="50"/>
        <v>40666.208333333336</v>
      </c>
      <c r="O829" s="9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25" customHeight="1" x14ac:dyDescent="0.2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s="9">
        <f t="shared" si="50"/>
        <v>43340.208333333328</v>
      </c>
      <c r="O830" s="9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ht="25" customHeight="1" x14ac:dyDescent="0.2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s="9">
        <f t="shared" si="50"/>
        <v>42164.208333333328</v>
      </c>
      <c r="O831" s="9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25" customHeight="1" x14ac:dyDescent="0.2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s="9">
        <f t="shared" si="50"/>
        <v>43103.25</v>
      </c>
      <c r="O832" s="9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25" customHeight="1" x14ac:dyDescent="0.2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s="9">
        <f t="shared" si="50"/>
        <v>40994.208333333336</v>
      </c>
      <c r="O833" s="9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ht="25" customHeight="1" x14ac:dyDescent="0.2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s="6">
        <f t="shared" si="49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s="9">
        <f t="shared" si="50"/>
        <v>42299.208333333328</v>
      </c>
      <c r="O834" s="9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ht="25" customHeight="1" x14ac:dyDescent="0.2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E835/D835 * 100</f>
        <v>157.69117647058823</v>
      </c>
      <c r="G835" t="s">
        <v>20</v>
      </c>
      <c r="H835">
        <v>165</v>
      </c>
      <c r="I835" s="6">
        <f t="shared" ref="I835:I898" si="53">IF(E835=0,0,E835/H835)</f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s="9">
        <f t="shared" ref="N835:N898" si="54">(((L835/60)/60)/24)+DATE(1970,1,1)</f>
        <v>40588.25</v>
      </c>
      <c r="O835" s="9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ht="25" customHeight="1" x14ac:dyDescent="0.2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s="9">
        <f t="shared" si="54"/>
        <v>41448.208333333336</v>
      </c>
      <c r="O836" s="9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ht="25" customHeight="1" x14ac:dyDescent="0.2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s="9">
        <f t="shared" si="54"/>
        <v>42063.25</v>
      </c>
      <c r="O837" s="9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ht="25" customHeight="1" x14ac:dyDescent="0.2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s="9">
        <f t="shared" si="54"/>
        <v>40214.25</v>
      </c>
      <c r="O838" s="9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ht="25" customHeight="1" x14ac:dyDescent="0.2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s="9">
        <f t="shared" si="54"/>
        <v>40629.208333333336</v>
      </c>
      <c r="O839" s="9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ht="25" customHeight="1" x14ac:dyDescent="0.2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s="9">
        <f t="shared" si="54"/>
        <v>43370.208333333328</v>
      </c>
      <c r="O840" s="9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ht="25" customHeight="1" x14ac:dyDescent="0.2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s="9">
        <f t="shared" si="54"/>
        <v>41715.208333333336</v>
      </c>
      <c r="O841" s="9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ht="25" customHeight="1" x14ac:dyDescent="0.2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s="9">
        <f t="shared" si="54"/>
        <v>41836.208333333336</v>
      </c>
      <c r="O842" s="9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ht="25" customHeight="1" x14ac:dyDescent="0.2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s="9">
        <f t="shared" si="54"/>
        <v>42419.25</v>
      </c>
      <c r="O843" s="9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25" customHeight="1" x14ac:dyDescent="0.2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s="9">
        <f t="shared" si="54"/>
        <v>43266.208333333328</v>
      </c>
      <c r="O844" s="9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25" customHeight="1" x14ac:dyDescent="0.2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s="9">
        <f t="shared" si="54"/>
        <v>43338.208333333328</v>
      </c>
      <c r="O845" s="9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ht="25" customHeight="1" x14ac:dyDescent="0.2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s="9">
        <f t="shared" si="54"/>
        <v>40930.25</v>
      </c>
      <c r="O846" s="9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ht="25" customHeight="1" x14ac:dyDescent="0.2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s="9">
        <f t="shared" si="54"/>
        <v>43235.208333333328</v>
      </c>
      <c r="O847" s="9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ht="25" customHeight="1" x14ac:dyDescent="0.2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>
        <v>1535259600</v>
      </c>
      <c r="N848" s="9">
        <f t="shared" si="54"/>
        <v>43302.208333333328</v>
      </c>
      <c r="O848" s="9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ht="25" customHeight="1" x14ac:dyDescent="0.2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s="9">
        <f t="shared" si="54"/>
        <v>43107.25</v>
      </c>
      <c r="O849" s="9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ht="25" customHeight="1" x14ac:dyDescent="0.2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s="9">
        <f t="shared" si="54"/>
        <v>40341.208333333336</v>
      </c>
      <c r="O850" s="9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25" customHeight="1" x14ac:dyDescent="0.2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s="9">
        <f t="shared" si="54"/>
        <v>40948.25</v>
      </c>
      <c r="O851" s="9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25" customHeight="1" x14ac:dyDescent="0.2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9">
        <f t="shared" si="54"/>
        <v>40866.25</v>
      </c>
      <c r="O852" s="9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25" customHeight="1" x14ac:dyDescent="0.2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9">
        <f t="shared" si="54"/>
        <v>41031.208333333336</v>
      </c>
      <c r="O853" s="9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25" customHeight="1" x14ac:dyDescent="0.2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s="9">
        <f t="shared" si="54"/>
        <v>40740.208333333336</v>
      </c>
      <c r="O854" s="9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ht="25" customHeight="1" x14ac:dyDescent="0.2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s="9">
        <f t="shared" si="54"/>
        <v>40714.208333333336</v>
      </c>
      <c r="O855" s="9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25" customHeight="1" x14ac:dyDescent="0.2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s="9">
        <f t="shared" si="54"/>
        <v>43787.25</v>
      </c>
      <c r="O856" s="9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ht="25" customHeight="1" x14ac:dyDescent="0.2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9">
        <f t="shared" si="54"/>
        <v>40712.208333333336</v>
      </c>
      <c r="O857" s="9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ht="25" customHeight="1" x14ac:dyDescent="0.2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s="9">
        <f t="shared" si="54"/>
        <v>41023.208333333336</v>
      </c>
      <c r="O858" s="9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25" customHeight="1" x14ac:dyDescent="0.2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s="9">
        <f t="shared" si="54"/>
        <v>40944.25</v>
      </c>
      <c r="O859" s="9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25" customHeight="1" x14ac:dyDescent="0.2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s="9">
        <f t="shared" si="54"/>
        <v>43211.208333333328</v>
      </c>
      <c r="O860" s="9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25" customHeight="1" x14ac:dyDescent="0.2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s="9">
        <f t="shared" si="54"/>
        <v>41334.25</v>
      </c>
      <c r="O861" s="9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25" customHeight="1" x14ac:dyDescent="0.2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s="9">
        <f t="shared" si="54"/>
        <v>43515.25</v>
      </c>
      <c r="O862" s="9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ht="25" customHeight="1" x14ac:dyDescent="0.2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s="9">
        <f t="shared" si="54"/>
        <v>40258.208333333336</v>
      </c>
      <c r="O863" s="9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25" customHeight="1" x14ac:dyDescent="0.2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s="9">
        <f t="shared" si="54"/>
        <v>40756.208333333336</v>
      </c>
      <c r="O864" s="9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ht="25" customHeight="1" x14ac:dyDescent="0.2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s="9">
        <f t="shared" si="54"/>
        <v>42172.208333333328</v>
      </c>
      <c r="O865" s="9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ht="25" customHeight="1" x14ac:dyDescent="0.2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9">
        <f t="shared" si="54"/>
        <v>42601.208333333328</v>
      </c>
      <c r="O866" s="9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25" customHeight="1" x14ac:dyDescent="0.2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s="9">
        <f t="shared" si="54"/>
        <v>41897.208333333336</v>
      </c>
      <c r="O867" s="9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ht="25" customHeight="1" x14ac:dyDescent="0.2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s="9">
        <f t="shared" si="54"/>
        <v>40671.208333333336</v>
      </c>
      <c r="O868" s="9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25" customHeight="1" x14ac:dyDescent="0.2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9">
        <f t="shared" si="54"/>
        <v>43382.208333333328</v>
      </c>
      <c r="O869" s="9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ht="25" customHeight="1" x14ac:dyDescent="0.2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s="9">
        <f t="shared" si="54"/>
        <v>41559.208333333336</v>
      </c>
      <c r="O870" s="9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ht="25" customHeight="1" x14ac:dyDescent="0.2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s="9">
        <f t="shared" si="54"/>
        <v>40350.208333333336</v>
      </c>
      <c r="O871" s="9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ht="25" customHeight="1" x14ac:dyDescent="0.2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s="9">
        <f t="shared" si="54"/>
        <v>42240.208333333328</v>
      </c>
      <c r="O872" s="9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25" customHeight="1" x14ac:dyDescent="0.2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s="9">
        <f t="shared" si="54"/>
        <v>43040.208333333328</v>
      </c>
      <c r="O873" s="9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ht="25" customHeight="1" x14ac:dyDescent="0.2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s="9">
        <f t="shared" si="54"/>
        <v>43346.208333333328</v>
      </c>
      <c r="O874" s="9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ht="25" customHeight="1" x14ac:dyDescent="0.2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s="9">
        <f t="shared" si="54"/>
        <v>41647.25</v>
      </c>
      <c r="O875" s="9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ht="25" customHeight="1" x14ac:dyDescent="0.2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s="9">
        <f t="shared" si="54"/>
        <v>40291.208333333336</v>
      </c>
      <c r="O876" s="9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ht="25" customHeight="1" x14ac:dyDescent="0.2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s="9">
        <f t="shared" si="54"/>
        <v>40556.25</v>
      </c>
      <c r="O877" s="9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25" customHeight="1" x14ac:dyDescent="0.2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s="9">
        <f t="shared" si="54"/>
        <v>43624.208333333328</v>
      </c>
      <c r="O878" s="9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ht="25" customHeight="1" x14ac:dyDescent="0.2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s="9">
        <f t="shared" si="54"/>
        <v>42577.208333333328</v>
      </c>
      <c r="O879" s="9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ht="25" customHeight="1" x14ac:dyDescent="0.2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s="9">
        <f t="shared" si="54"/>
        <v>43845.25</v>
      </c>
      <c r="O880" s="9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ht="25" customHeight="1" x14ac:dyDescent="0.2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s="9">
        <f t="shared" si="54"/>
        <v>42788.25</v>
      </c>
      <c r="O881" s="9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25" customHeight="1" x14ac:dyDescent="0.2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s="9">
        <f t="shared" si="54"/>
        <v>43667.208333333328</v>
      </c>
      <c r="O882" s="9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ht="25" customHeight="1" x14ac:dyDescent="0.2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s="9">
        <f t="shared" si="54"/>
        <v>42194.208333333328</v>
      </c>
      <c r="O883" s="9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ht="25" customHeight="1" x14ac:dyDescent="0.2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9">
        <f t="shared" si="54"/>
        <v>42025.25</v>
      </c>
      <c r="O884" s="9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25" customHeight="1" x14ac:dyDescent="0.2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s="9">
        <f t="shared" si="54"/>
        <v>40323.208333333336</v>
      </c>
      <c r="O885" s="9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ht="25" customHeight="1" x14ac:dyDescent="0.2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s="9">
        <f t="shared" si="54"/>
        <v>41763.208333333336</v>
      </c>
      <c r="O886" s="9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ht="25" customHeight="1" x14ac:dyDescent="0.2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s="9">
        <f t="shared" si="54"/>
        <v>40335.208333333336</v>
      </c>
      <c r="O887" s="9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ht="25" customHeight="1" x14ac:dyDescent="0.2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s="9">
        <f t="shared" si="54"/>
        <v>40416.208333333336</v>
      </c>
      <c r="O888" s="9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25" customHeight="1" x14ac:dyDescent="0.2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s="9">
        <f t="shared" si="54"/>
        <v>42202.208333333328</v>
      </c>
      <c r="O889" s="9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25" customHeight="1" x14ac:dyDescent="0.2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s="9">
        <f t="shared" si="54"/>
        <v>42836.208333333328</v>
      </c>
      <c r="O890" s="9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ht="25" customHeight="1" x14ac:dyDescent="0.2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s="9">
        <f t="shared" si="54"/>
        <v>41710.208333333336</v>
      </c>
      <c r="O891" s="9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ht="25" customHeight="1" x14ac:dyDescent="0.2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s="9">
        <f t="shared" si="54"/>
        <v>43640.208333333328</v>
      </c>
      <c r="O892" s="9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25" customHeight="1" x14ac:dyDescent="0.2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s="9">
        <f t="shared" si="54"/>
        <v>40880.25</v>
      </c>
      <c r="O893" s="9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ht="25" customHeight="1" x14ac:dyDescent="0.2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s="9">
        <f t="shared" si="54"/>
        <v>40319.208333333336</v>
      </c>
      <c r="O894" s="9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ht="25" customHeight="1" x14ac:dyDescent="0.2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s="9">
        <f t="shared" si="54"/>
        <v>42170.208333333328</v>
      </c>
      <c r="O895" s="9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ht="25" customHeight="1" x14ac:dyDescent="0.2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s="9">
        <f t="shared" si="54"/>
        <v>41466.208333333336</v>
      </c>
      <c r="O896" s="9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25" customHeight="1" x14ac:dyDescent="0.2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s="9">
        <f t="shared" si="54"/>
        <v>43134.25</v>
      </c>
      <c r="O897" s="9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25" customHeight="1" x14ac:dyDescent="0.2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s="6">
        <f t="shared" si="53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s="9">
        <f t="shared" si="54"/>
        <v>40738.208333333336</v>
      </c>
      <c r="O898" s="9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ht="25" customHeight="1" x14ac:dyDescent="0.2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E899/D899 * 100</f>
        <v>27.693181818181817</v>
      </c>
      <c r="G899" t="s">
        <v>14</v>
      </c>
      <c r="H899">
        <v>27</v>
      </c>
      <c r="I899" s="6">
        <f t="shared" ref="I899:I962" si="57">IF(E899=0,0,E899/H899)</f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s="9">
        <f t="shared" ref="N899:N962" si="58">(((L899/60)/60)/24)+DATE(1970,1,1)</f>
        <v>43583.208333333328</v>
      </c>
      <c r="O899" s="9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ht="25" customHeight="1" x14ac:dyDescent="0.2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s="9">
        <f t="shared" si="58"/>
        <v>43815.25</v>
      </c>
      <c r="O900" s="9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ht="25" customHeight="1" x14ac:dyDescent="0.2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s="9">
        <f t="shared" si="58"/>
        <v>41554.208333333336</v>
      </c>
      <c r="O901" s="9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ht="25" customHeight="1" x14ac:dyDescent="0.2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9">
        <f t="shared" si="58"/>
        <v>41901.208333333336</v>
      </c>
      <c r="O902" s="9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ht="25" customHeight="1" x14ac:dyDescent="0.2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s="9">
        <f t="shared" si="58"/>
        <v>43298.208333333328</v>
      </c>
      <c r="O903" s="9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ht="25" customHeight="1" x14ac:dyDescent="0.2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s="9">
        <f t="shared" si="58"/>
        <v>42399.25</v>
      </c>
      <c r="O904" s="9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25" customHeight="1" x14ac:dyDescent="0.2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s="9">
        <f t="shared" si="58"/>
        <v>41034.208333333336</v>
      </c>
      <c r="O905" s="9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ht="25" customHeight="1" x14ac:dyDescent="0.2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>
        <v>1349672400</v>
      </c>
      <c r="N906" s="9">
        <f t="shared" si="58"/>
        <v>41186.208333333336</v>
      </c>
      <c r="O906" s="9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ht="25" customHeight="1" x14ac:dyDescent="0.2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s="9">
        <f t="shared" si="58"/>
        <v>41536.208333333336</v>
      </c>
      <c r="O907" s="9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25" customHeight="1" x14ac:dyDescent="0.2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s="9">
        <f t="shared" si="58"/>
        <v>42868.208333333328</v>
      </c>
      <c r="O908" s="9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ht="25" customHeight="1" x14ac:dyDescent="0.2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s="9">
        <f t="shared" si="58"/>
        <v>40660.208333333336</v>
      </c>
      <c r="O909" s="9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ht="25" customHeight="1" x14ac:dyDescent="0.2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s="9">
        <f t="shared" si="58"/>
        <v>41031.208333333336</v>
      </c>
      <c r="O910" s="9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ht="25" customHeight="1" x14ac:dyDescent="0.2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>
        <v>1530421200</v>
      </c>
      <c r="N911" s="9">
        <f t="shared" si="58"/>
        <v>43255.208333333328</v>
      </c>
      <c r="O911" s="9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ht="25" customHeight="1" x14ac:dyDescent="0.2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s="9">
        <f t="shared" si="58"/>
        <v>42026.25</v>
      </c>
      <c r="O912" s="9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ht="25" customHeight="1" x14ac:dyDescent="0.2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s="9">
        <f t="shared" si="58"/>
        <v>43717.208333333328</v>
      </c>
      <c r="O913" s="9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ht="25" customHeight="1" x14ac:dyDescent="0.2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s="9">
        <f t="shared" si="58"/>
        <v>41157.208333333336</v>
      </c>
      <c r="O914" s="9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ht="25" customHeight="1" x14ac:dyDescent="0.2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s="9">
        <f t="shared" si="58"/>
        <v>43597.208333333328</v>
      </c>
      <c r="O915" s="9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ht="25" customHeight="1" x14ac:dyDescent="0.2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s="9">
        <f t="shared" si="58"/>
        <v>41490.208333333336</v>
      </c>
      <c r="O916" s="9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25" customHeight="1" x14ac:dyDescent="0.2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s="9">
        <f t="shared" si="58"/>
        <v>42976.208333333328</v>
      </c>
      <c r="O917" s="9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25" customHeight="1" x14ac:dyDescent="0.2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s="9">
        <f t="shared" si="58"/>
        <v>41991.25</v>
      </c>
      <c r="O918" s="9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ht="25" customHeight="1" x14ac:dyDescent="0.2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s="9">
        <f t="shared" si="58"/>
        <v>40722.208333333336</v>
      </c>
      <c r="O919" s="9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ht="25" customHeight="1" x14ac:dyDescent="0.2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s="9">
        <f t="shared" si="58"/>
        <v>41117.208333333336</v>
      </c>
      <c r="O920" s="9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ht="25" customHeight="1" x14ac:dyDescent="0.2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s="9">
        <f t="shared" si="58"/>
        <v>43022.208333333328</v>
      </c>
      <c r="O921" s="9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ht="25" customHeight="1" x14ac:dyDescent="0.2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s="9">
        <f t="shared" si="58"/>
        <v>43503.25</v>
      </c>
      <c r="O922" s="9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ht="25" customHeight="1" x14ac:dyDescent="0.2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s="9">
        <f t="shared" si="58"/>
        <v>40951.25</v>
      </c>
      <c r="O923" s="9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ht="25" customHeight="1" x14ac:dyDescent="0.2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9">
        <f t="shared" si="58"/>
        <v>43443.25</v>
      </c>
      <c r="O924" s="9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ht="25" customHeight="1" x14ac:dyDescent="0.2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9">
        <f t="shared" si="58"/>
        <v>40373.208333333336</v>
      </c>
      <c r="O925" s="9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ht="25" customHeight="1" x14ac:dyDescent="0.2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s="9">
        <f t="shared" si="58"/>
        <v>43769.208333333328</v>
      </c>
      <c r="O926" s="9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25" customHeight="1" x14ac:dyDescent="0.2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s="9">
        <f t="shared" si="58"/>
        <v>43000.208333333328</v>
      </c>
      <c r="O927" s="9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ht="25" customHeight="1" x14ac:dyDescent="0.2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s="9">
        <f t="shared" si="58"/>
        <v>42502.208333333328</v>
      </c>
      <c r="O928" s="9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ht="25" customHeight="1" x14ac:dyDescent="0.2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s="9">
        <f t="shared" si="58"/>
        <v>41102.208333333336</v>
      </c>
      <c r="O929" s="9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ht="25" customHeight="1" x14ac:dyDescent="0.2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s="9">
        <f t="shared" si="58"/>
        <v>41637.25</v>
      </c>
      <c r="O930" s="9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ht="25" customHeight="1" x14ac:dyDescent="0.2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s="9">
        <f t="shared" si="58"/>
        <v>42858.208333333328</v>
      </c>
      <c r="O931" s="9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ht="25" customHeight="1" x14ac:dyDescent="0.2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s="9">
        <f t="shared" si="58"/>
        <v>42060.25</v>
      </c>
      <c r="O932" s="9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ht="25" customHeight="1" x14ac:dyDescent="0.2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s="9">
        <f t="shared" si="58"/>
        <v>41818.208333333336</v>
      </c>
      <c r="O933" s="9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ht="25" customHeight="1" x14ac:dyDescent="0.2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s="9">
        <f t="shared" si="58"/>
        <v>41709.208333333336</v>
      </c>
      <c r="O934" s="9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ht="25" customHeight="1" x14ac:dyDescent="0.2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s="9">
        <f t="shared" si="58"/>
        <v>41372.208333333336</v>
      </c>
      <c r="O935" s="9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ht="25" customHeight="1" x14ac:dyDescent="0.2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s="9">
        <f t="shared" si="58"/>
        <v>42422.25</v>
      </c>
      <c r="O936" s="9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25" customHeight="1" x14ac:dyDescent="0.2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s="9">
        <f t="shared" si="58"/>
        <v>42209.208333333328</v>
      </c>
      <c r="O937" s="9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ht="25" customHeight="1" x14ac:dyDescent="0.2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s="9">
        <f t="shared" si="58"/>
        <v>43668.208333333328</v>
      </c>
      <c r="O938" s="9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ht="25" customHeight="1" x14ac:dyDescent="0.2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s="9">
        <f t="shared" si="58"/>
        <v>42334.25</v>
      </c>
      <c r="O939" s="9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ht="25" customHeight="1" x14ac:dyDescent="0.2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s="9">
        <f t="shared" si="58"/>
        <v>43263.208333333328</v>
      </c>
      <c r="O940" s="9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25" customHeight="1" x14ac:dyDescent="0.2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s="9">
        <f t="shared" si="58"/>
        <v>40670.208333333336</v>
      </c>
      <c r="O941" s="9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ht="25" customHeight="1" x14ac:dyDescent="0.2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s="9">
        <f t="shared" si="58"/>
        <v>41244.25</v>
      </c>
      <c r="O942" s="9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ht="25" customHeight="1" x14ac:dyDescent="0.2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s="9">
        <f t="shared" si="58"/>
        <v>40552.25</v>
      </c>
      <c r="O943" s="9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ht="25" customHeight="1" x14ac:dyDescent="0.2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s="9">
        <f t="shared" si="58"/>
        <v>40568.25</v>
      </c>
      <c r="O944" s="9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ht="25" customHeight="1" x14ac:dyDescent="0.2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s="9">
        <f t="shared" si="58"/>
        <v>41906.208333333336</v>
      </c>
      <c r="O945" s="9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ht="25" customHeight="1" x14ac:dyDescent="0.2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s="9">
        <f t="shared" si="58"/>
        <v>42776.25</v>
      </c>
      <c r="O946" s="9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ht="25" customHeight="1" x14ac:dyDescent="0.2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s="9">
        <f t="shared" si="58"/>
        <v>41004.208333333336</v>
      </c>
      <c r="O947" s="9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25" customHeight="1" x14ac:dyDescent="0.2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s="9">
        <f t="shared" si="58"/>
        <v>40710.208333333336</v>
      </c>
      <c r="O948" s="9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ht="25" customHeight="1" x14ac:dyDescent="0.2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s="9">
        <f t="shared" si="58"/>
        <v>41908.208333333336</v>
      </c>
      <c r="O949" s="9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ht="25" customHeight="1" x14ac:dyDescent="0.2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s="9">
        <f t="shared" si="58"/>
        <v>41985.25</v>
      </c>
      <c r="O950" s="9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25" customHeight="1" x14ac:dyDescent="0.2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s="9">
        <f t="shared" si="58"/>
        <v>42112.208333333328</v>
      </c>
      <c r="O951" s="9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25" customHeight="1" x14ac:dyDescent="0.2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9">
        <f t="shared" si="58"/>
        <v>43571.208333333328</v>
      </c>
      <c r="O952" s="9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ht="25" customHeight="1" x14ac:dyDescent="0.2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s="9">
        <f t="shared" si="58"/>
        <v>42730.25</v>
      </c>
      <c r="O953" s="9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ht="25" customHeight="1" x14ac:dyDescent="0.2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s="9">
        <f t="shared" si="58"/>
        <v>42591.208333333328</v>
      </c>
      <c r="O954" s="9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25" customHeight="1" x14ac:dyDescent="0.2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s="9">
        <f t="shared" si="58"/>
        <v>42358.25</v>
      </c>
      <c r="O955" s="9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ht="25" customHeight="1" x14ac:dyDescent="0.2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s="9">
        <f t="shared" si="58"/>
        <v>41174.208333333336</v>
      </c>
      <c r="O956" s="9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25" customHeight="1" x14ac:dyDescent="0.2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s="9">
        <f t="shared" si="58"/>
        <v>41238.25</v>
      </c>
      <c r="O957" s="9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ht="25" customHeight="1" x14ac:dyDescent="0.2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s="9">
        <f t="shared" si="58"/>
        <v>42360.25</v>
      </c>
      <c r="O958" s="9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ht="25" customHeight="1" x14ac:dyDescent="0.2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s="9">
        <f t="shared" si="58"/>
        <v>40955.25</v>
      </c>
      <c r="O959" s="9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25" customHeight="1" x14ac:dyDescent="0.2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s="9">
        <f t="shared" si="58"/>
        <v>40350.208333333336</v>
      </c>
      <c r="O960" s="9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ht="25" customHeight="1" x14ac:dyDescent="0.2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s="9">
        <f t="shared" si="58"/>
        <v>40357.208333333336</v>
      </c>
      <c r="O961" s="9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ht="25" customHeight="1" x14ac:dyDescent="0.2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s="6">
        <f t="shared" si="57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s="9">
        <f t="shared" si="58"/>
        <v>42408.25</v>
      </c>
      <c r="O962" s="9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25" customHeight="1" x14ac:dyDescent="0.2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E963/D963 * 100</f>
        <v>119.29824561403508</v>
      </c>
      <c r="G963" t="s">
        <v>20</v>
      </c>
      <c r="H963">
        <v>155</v>
      </c>
      <c r="I963" s="6">
        <f t="shared" ref="I963:I1001" si="61">IF(E963=0,0,E963/H963)</f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s="9">
        <f t="shared" ref="N963:N1001" si="62">(((L963/60)/60)/24)+DATE(1970,1,1)</f>
        <v>40591.25</v>
      </c>
      <c r="O963" s="9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ht="25" customHeight="1" x14ac:dyDescent="0.2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s="9">
        <f t="shared" si="62"/>
        <v>41592.25</v>
      </c>
      <c r="O964" s="9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ht="25" customHeight="1" x14ac:dyDescent="0.2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s="9">
        <f t="shared" si="62"/>
        <v>40607.25</v>
      </c>
      <c r="O965" s="9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ht="25" customHeight="1" x14ac:dyDescent="0.2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s="9">
        <f t="shared" si="62"/>
        <v>42135.208333333328</v>
      </c>
      <c r="O966" s="9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ht="25" customHeight="1" x14ac:dyDescent="0.2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s="9">
        <f t="shared" si="62"/>
        <v>40203.25</v>
      </c>
      <c r="O967" s="9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ht="25" customHeight="1" x14ac:dyDescent="0.2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s="9">
        <f t="shared" si="62"/>
        <v>42901.208333333328</v>
      </c>
      <c r="O968" s="9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ht="25" customHeight="1" x14ac:dyDescent="0.2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s="9">
        <f t="shared" si="62"/>
        <v>41005.208333333336</v>
      </c>
      <c r="O969" s="9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25" customHeight="1" x14ac:dyDescent="0.2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s="9">
        <f t="shared" si="62"/>
        <v>40544.25</v>
      </c>
      <c r="O970" s="9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ht="25" customHeight="1" x14ac:dyDescent="0.2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s="9">
        <f t="shared" si="62"/>
        <v>43821.25</v>
      </c>
      <c r="O971" s="9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25" customHeight="1" x14ac:dyDescent="0.2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s="9">
        <f t="shared" si="62"/>
        <v>40672.208333333336</v>
      </c>
      <c r="O972" s="9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ht="25" customHeight="1" x14ac:dyDescent="0.2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s="9">
        <f t="shared" si="62"/>
        <v>41555.208333333336</v>
      </c>
      <c r="O973" s="9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25" customHeight="1" x14ac:dyDescent="0.2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s="9">
        <f t="shared" si="62"/>
        <v>41792.208333333336</v>
      </c>
      <c r="O974" s="9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ht="25" customHeight="1" x14ac:dyDescent="0.2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s="9">
        <f t="shared" si="62"/>
        <v>40522.25</v>
      </c>
      <c r="O975" s="9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ht="25" customHeight="1" x14ac:dyDescent="0.2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>
        <v>1368939600</v>
      </c>
      <c r="N976" s="9">
        <f t="shared" si="62"/>
        <v>41412.208333333336</v>
      </c>
      <c r="O976" s="9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ht="25" customHeight="1" x14ac:dyDescent="0.2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s="9">
        <f t="shared" si="62"/>
        <v>42337.25</v>
      </c>
      <c r="O977" s="9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25" customHeight="1" x14ac:dyDescent="0.2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s="9">
        <f t="shared" si="62"/>
        <v>40571.25</v>
      </c>
      <c r="O978" s="9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ht="25" customHeight="1" x14ac:dyDescent="0.2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s="9">
        <f t="shared" si="62"/>
        <v>43138.25</v>
      </c>
      <c r="O979" s="9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ht="25" customHeight="1" x14ac:dyDescent="0.2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s="9">
        <f t="shared" si="62"/>
        <v>42686.25</v>
      </c>
      <c r="O980" s="9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ht="25" customHeight="1" x14ac:dyDescent="0.2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s="9">
        <f t="shared" si="62"/>
        <v>42078.208333333328</v>
      </c>
      <c r="O981" s="9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ht="25" customHeight="1" x14ac:dyDescent="0.2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s="9">
        <f t="shared" si="62"/>
        <v>42307.208333333328</v>
      </c>
      <c r="O982" s="9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ht="25" customHeight="1" x14ac:dyDescent="0.2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s="9">
        <f t="shared" si="62"/>
        <v>43094.25</v>
      </c>
      <c r="O983" s="9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ht="25" customHeight="1" x14ac:dyDescent="0.2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s="9">
        <f t="shared" si="62"/>
        <v>40743.208333333336</v>
      </c>
      <c r="O984" s="9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ht="25" customHeight="1" x14ac:dyDescent="0.2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s="9">
        <f t="shared" si="62"/>
        <v>43681.208333333328</v>
      </c>
      <c r="O985" s="9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25" customHeight="1" x14ac:dyDescent="0.2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s="9">
        <f t="shared" si="62"/>
        <v>43716.208333333328</v>
      </c>
      <c r="O986" s="9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ht="25" customHeight="1" x14ac:dyDescent="0.2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s="9">
        <f t="shared" si="62"/>
        <v>41614.25</v>
      </c>
      <c r="O987" s="9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25" customHeight="1" x14ac:dyDescent="0.2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s="9">
        <f t="shared" si="62"/>
        <v>40638.208333333336</v>
      </c>
      <c r="O988" s="9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ht="25" customHeight="1" x14ac:dyDescent="0.2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s="9">
        <f t="shared" si="62"/>
        <v>42852.208333333328</v>
      </c>
      <c r="O989" s="9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ht="25" customHeight="1" x14ac:dyDescent="0.2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>
        <v>1480744800</v>
      </c>
      <c r="N990" s="9">
        <f t="shared" si="62"/>
        <v>42686.25</v>
      </c>
      <c r="O990" s="9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ht="25" customHeight="1" x14ac:dyDescent="0.2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s="9">
        <f t="shared" si="62"/>
        <v>43571.208333333328</v>
      </c>
      <c r="O991" s="9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ht="25" customHeight="1" x14ac:dyDescent="0.2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>
        <v>1458882000</v>
      </c>
      <c r="N992" s="9">
        <f t="shared" si="62"/>
        <v>42432.25</v>
      </c>
      <c r="O992" s="9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ht="25" customHeight="1" x14ac:dyDescent="0.2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s="9">
        <f t="shared" si="62"/>
        <v>41907.208333333336</v>
      </c>
      <c r="O993" s="9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ht="25" customHeight="1" x14ac:dyDescent="0.2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s="9">
        <f t="shared" si="62"/>
        <v>43227.208333333328</v>
      </c>
      <c r="O994" s="9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ht="25" customHeight="1" x14ac:dyDescent="0.2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9">
        <f t="shared" si="62"/>
        <v>42362.25</v>
      </c>
      <c r="O995" s="9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ht="25" customHeight="1" x14ac:dyDescent="0.2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s="9">
        <f t="shared" si="62"/>
        <v>41929.208333333336</v>
      </c>
      <c r="O996" s="9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ht="25" customHeight="1" x14ac:dyDescent="0.2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s="9">
        <f t="shared" si="62"/>
        <v>43408.208333333328</v>
      </c>
      <c r="O997" s="9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25" customHeight="1" x14ac:dyDescent="0.2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s="9">
        <f t="shared" si="62"/>
        <v>41276.25</v>
      </c>
      <c r="O998" s="9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ht="25" customHeight="1" x14ac:dyDescent="0.2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s="9">
        <f t="shared" si="62"/>
        <v>41659.25</v>
      </c>
      <c r="O999" s="9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ht="25" customHeight="1" x14ac:dyDescent="0.2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s="9">
        <f t="shared" si="62"/>
        <v>40220.25</v>
      </c>
      <c r="O1000" s="9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ht="25" customHeight="1" x14ac:dyDescent="0.2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s="9">
        <f t="shared" si="62"/>
        <v>42550.208333333328</v>
      </c>
      <c r="O1001" s="9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2:F1001">
    <cfRule type="colorScale" priority="5">
      <colorScale>
        <cfvo type="num" val="0"/>
        <cfvo type="num" val="100"/>
        <cfvo type="num" val="200"/>
        <color rgb="FFFF5948"/>
        <color theme="9" tint="0.39997558519241921"/>
        <color theme="8"/>
      </colorScale>
    </cfRule>
  </conditionalFormatting>
  <conditionalFormatting sqref="G2:G1001">
    <cfRule type="cellIs" dxfId="11" priority="1" operator="equal">
      <formula>"live"</formula>
    </cfRule>
    <cfRule type="cellIs" dxfId="10" priority="2" operator="equal">
      <formula>"canceled"</formula>
    </cfRule>
    <cfRule type="cellIs" dxfId="9" priority="3" operator="equal">
      <formula>"successful"</formula>
    </cfRule>
    <cfRule type="cellIs" dxfId="8" priority="4" operator="equal">
      <formula>"failed"</formula>
    </cfRule>
  </conditionalFormatting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3182-D1EF-DE4B-8791-61FA5E5F1DF6}">
  <dimension ref="A1:R567"/>
  <sheetViews>
    <sheetView tabSelected="1" zoomScaleNormal="100" workbookViewId="0">
      <selection activeCell="M3" sqref="M3:M4"/>
    </sheetView>
  </sheetViews>
  <sheetFormatPr baseColWidth="10" defaultRowHeight="16" x14ac:dyDescent="0.2"/>
  <cols>
    <col min="13" max="13" width="16.6640625" bestFit="1" customWidth="1"/>
  </cols>
  <sheetData>
    <row r="1" spans="1:18" x14ac:dyDescent="0.2">
      <c r="M1" t="s">
        <v>2119</v>
      </c>
    </row>
    <row r="2" spans="1:18" s="13" customFormat="1" ht="34" x14ac:dyDescent="0.2">
      <c r="A2" s="12" t="s">
        <v>4</v>
      </c>
      <c r="B2" s="12" t="s">
        <v>5</v>
      </c>
      <c r="D2" s="12" t="s">
        <v>4</v>
      </c>
      <c r="E2" s="12" t="s">
        <v>5</v>
      </c>
      <c r="G2" s="12" t="s">
        <v>4</v>
      </c>
      <c r="H2" s="12" t="s">
        <v>2110</v>
      </c>
      <c r="I2" s="12" t="s">
        <v>2113</v>
      </c>
      <c r="J2" s="12" t="s">
        <v>2114</v>
      </c>
      <c r="K2" s="12" t="s">
        <v>2115</v>
      </c>
      <c r="L2" s="12" t="s">
        <v>2111</v>
      </c>
      <c r="M2" s="12" t="s">
        <v>2112</v>
      </c>
      <c r="N2" s="19" t="s">
        <v>2122</v>
      </c>
      <c r="O2" s="19" t="s">
        <v>2121</v>
      </c>
      <c r="P2" s="19" t="s">
        <v>2120</v>
      </c>
      <c r="Q2" s="19" t="s">
        <v>2123</v>
      </c>
      <c r="R2" s="19" t="s">
        <v>2119</v>
      </c>
    </row>
    <row r="3" spans="1:18" x14ac:dyDescent="0.2">
      <c r="A3" t="s">
        <v>20</v>
      </c>
      <c r="B3">
        <v>158</v>
      </c>
      <c r="D3" t="s">
        <v>14</v>
      </c>
      <c r="E3">
        <v>0</v>
      </c>
      <c r="G3" t="s">
        <v>20</v>
      </c>
      <c r="H3" s="10">
        <f>AVERAGE(B:B)</f>
        <v>851.14690265486729</v>
      </c>
      <c r="I3">
        <f>MEDIAN(B:B)</f>
        <v>201</v>
      </c>
      <c r="J3">
        <f>MIN(B:B)</f>
        <v>16</v>
      </c>
      <c r="K3">
        <f>MAX(B:B)</f>
        <v>7295</v>
      </c>
      <c r="L3" s="10">
        <f>_xlfn.VAR.P(B:B)</f>
        <v>1603373.7324019109</v>
      </c>
      <c r="M3" s="6">
        <f>_xlfn.STDEV.P(B:B)</f>
        <v>1266.2439466397898</v>
      </c>
      <c r="N3" s="20">
        <f>_xlfn.STDEV.P(B:B)</f>
        <v>1266.2439466397898</v>
      </c>
      <c r="O3" s="20">
        <f>_xlfn.STDEV.S(B:B)</f>
        <v>1267.366006183523</v>
      </c>
      <c r="P3" s="20">
        <f>STDEVA(B:B)</f>
        <v>1266.7492574512614</v>
      </c>
      <c r="Q3" s="20">
        <f>STDEVPA(B:B)</f>
        <v>1265.6297262935805</v>
      </c>
      <c r="R3" s="20">
        <f>STDEV(B:B)</f>
        <v>1267.366006183523</v>
      </c>
    </row>
    <row r="4" spans="1:18" x14ac:dyDescent="0.2">
      <c r="A4" t="s">
        <v>20</v>
      </c>
      <c r="B4">
        <v>1425</v>
      </c>
      <c r="D4" t="s">
        <v>14</v>
      </c>
      <c r="E4">
        <v>24</v>
      </c>
      <c r="G4" t="s">
        <v>14</v>
      </c>
      <c r="H4" s="10">
        <f>AVERAGE(E:E)</f>
        <v>585.61538461538464</v>
      </c>
      <c r="I4">
        <f>MEDIAN(E:E)</f>
        <v>114.5</v>
      </c>
      <c r="J4">
        <f>MIN(E:E)</f>
        <v>0</v>
      </c>
      <c r="K4">
        <f>MAX(E:E)</f>
        <v>6080</v>
      </c>
      <c r="L4" s="10">
        <f>_xlfn.VAR.P(E:E)</f>
        <v>921574.68174133555</v>
      </c>
      <c r="M4" s="6">
        <f>_xlfn.STDEV.P(E:E)</f>
        <v>959.98681331637863</v>
      </c>
      <c r="N4" s="20">
        <f>_xlfn.STDEV.P(E:E)</f>
        <v>959.98681331637863</v>
      </c>
      <c r="O4" s="20">
        <f>_xlfn.STDEV.S(E:E)</f>
        <v>961.30819978260524</v>
      </c>
      <c r="P4" s="20">
        <f>STDEVA(E:E)</f>
        <v>960.47605806773265</v>
      </c>
      <c r="Q4" s="20">
        <f>STDEVPA(E:E)</f>
        <v>959.15943502512164</v>
      </c>
      <c r="R4" s="20">
        <f>STDEV(E:E)</f>
        <v>961.30819978260524</v>
      </c>
    </row>
    <row r="5" spans="1:18" x14ac:dyDescent="0.2">
      <c r="A5" t="s">
        <v>20</v>
      </c>
      <c r="B5">
        <v>174</v>
      </c>
      <c r="D5" t="s">
        <v>14</v>
      </c>
      <c r="E5">
        <v>53</v>
      </c>
    </row>
    <row r="6" spans="1:18" x14ac:dyDescent="0.2">
      <c r="A6" t="s">
        <v>20</v>
      </c>
      <c r="B6">
        <v>227</v>
      </c>
      <c r="D6" t="s">
        <v>14</v>
      </c>
      <c r="E6">
        <v>18</v>
      </c>
    </row>
    <row r="7" spans="1:18" x14ac:dyDescent="0.2">
      <c r="A7" t="s">
        <v>20</v>
      </c>
      <c r="B7">
        <v>220</v>
      </c>
      <c r="D7" t="s">
        <v>14</v>
      </c>
      <c r="E7">
        <v>44</v>
      </c>
      <c r="G7" s="11" t="s">
        <v>2116</v>
      </c>
      <c r="H7" s="11"/>
      <c r="I7" s="11"/>
      <c r="J7" s="11"/>
      <c r="K7" s="11"/>
      <c r="L7" s="11"/>
      <c r="M7" s="11"/>
      <c r="O7" t="s">
        <v>2124</v>
      </c>
    </row>
    <row r="8" spans="1:18" x14ac:dyDescent="0.2">
      <c r="A8" t="s">
        <v>20</v>
      </c>
      <c r="B8">
        <v>98</v>
      </c>
      <c r="D8" t="s">
        <v>14</v>
      </c>
      <c r="E8">
        <v>27</v>
      </c>
      <c r="O8" t="s">
        <v>2125</v>
      </c>
    </row>
    <row r="9" spans="1:18" x14ac:dyDescent="0.2">
      <c r="A9" t="s">
        <v>20</v>
      </c>
      <c r="B9">
        <v>100</v>
      </c>
      <c r="D9" t="s">
        <v>14</v>
      </c>
      <c r="E9">
        <v>55</v>
      </c>
    </row>
    <row r="10" spans="1:18" x14ac:dyDescent="0.2">
      <c r="A10" t="s">
        <v>20</v>
      </c>
      <c r="B10">
        <v>1249</v>
      </c>
      <c r="D10" t="s">
        <v>14</v>
      </c>
      <c r="E10">
        <v>200</v>
      </c>
    </row>
    <row r="11" spans="1:18" x14ac:dyDescent="0.2">
      <c r="A11" t="s">
        <v>20</v>
      </c>
      <c r="B11">
        <v>1396</v>
      </c>
      <c r="D11" t="s">
        <v>14</v>
      </c>
      <c r="E11">
        <v>452</v>
      </c>
    </row>
    <row r="12" spans="1:18" x14ac:dyDescent="0.2">
      <c r="A12" t="s">
        <v>20</v>
      </c>
      <c r="B12">
        <v>890</v>
      </c>
      <c r="D12" t="s">
        <v>14</v>
      </c>
      <c r="E12">
        <v>674</v>
      </c>
    </row>
    <row r="13" spans="1:18" x14ac:dyDescent="0.2">
      <c r="A13" t="s">
        <v>20</v>
      </c>
      <c r="B13">
        <v>142</v>
      </c>
      <c r="D13" t="s">
        <v>14</v>
      </c>
      <c r="E13">
        <v>558</v>
      </c>
    </row>
    <row r="14" spans="1:18" x14ac:dyDescent="0.2">
      <c r="A14" t="s">
        <v>20</v>
      </c>
      <c r="B14">
        <v>2673</v>
      </c>
      <c r="D14" t="s">
        <v>14</v>
      </c>
      <c r="E14">
        <v>15</v>
      </c>
    </row>
    <row r="15" spans="1:18" x14ac:dyDescent="0.2">
      <c r="A15" t="s">
        <v>20</v>
      </c>
      <c r="B15">
        <v>163</v>
      </c>
      <c r="D15" t="s">
        <v>14</v>
      </c>
      <c r="E15">
        <v>2307</v>
      </c>
    </row>
    <row r="16" spans="1:18" x14ac:dyDescent="0.2">
      <c r="A16" t="s">
        <v>20</v>
      </c>
      <c r="B16">
        <v>2220</v>
      </c>
      <c r="D16" t="s">
        <v>14</v>
      </c>
      <c r="E16">
        <v>88</v>
      </c>
    </row>
    <row r="17" spans="1:5" x14ac:dyDescent="0.2">
      <c r="A17" t="s">
        <v>20</v>
      </c>
      <c r="B17">
        <v>1606</v>
      </c>
      <c r="D17" t="s">
        <v>14</v>
      </c>
      <c r="E17">
        <v>48</v>
      </c>
    </row>
    <row r="18" spans="1:5" x14ac:dyDescent="0.2">
      <c r="A18" t="s">
        <v>20</v>
      </c>
      <c r="B18">
        <v>129</v>
      </c>
      <c r="D18" t="s">
        <v>14</v>
      </c>
      <c r="E18">
        <v>1</v>
      </c>
    </row>
    <row r="19" spans="1:5" x14ac:dyDescent="0.2">
      <c r="A19" t="s">
        <v>20</v>
      </c>
      <c r="B19">
        <v>226</v>
      </c>
      <c r="D19" t="s">
        <v>14</v>
      </c>
      <c r="E19">
        <v>1467</v>
      </c>
    </row>
    <row r="20" spans="1:5" x14ac:dyDescent="0.2">
      <c r="A20" t="s">
        <v>20</v>
      </c>
      <c r="B20">
        <v>5419</v>
      </c>
      <c r="D20" t="s">
        <v>14</v>
      </c>
      <c r="E20">
        <v>75</v>
      </c>
    </row>
    <row r="21" spans="1:5" x14ac:dyDescent="0.2">
      <c r="A21" t="s">
        <v>20</v>
      </c>
      <c r="B21">
        <v>165</v>
      </c>
      <c r="D21" t="s">
        <v>14</v>
      </c>
      <c r="E21">
        <v>120</v>
      </c>
    </row>
    <row r="22" spans="1:5" x14ac:dyDescent="0.2">
      <c r="A22" t="s">
        <v>20</v>
      </c>
      <c r="B22">
        <v>1965</v>
      </c>
      <c r="D22" t="s">
        <v>14</v>
      </c>
      <c r="E22">
        <v>2253</v>
      </c>
    </row>
    <row r="23" spans="1:5" x14ac:dyDescent="0.2">
      <c r="A23" t="s">
        <v>20</v>
      </c>
      <c r="B23">
        <v>16</v>
      </c>
      <c r="D23" t="s">
        <v>14</v>
      </c>
      <c r="E23">
        <v>5</v>
      </c>
    </row>
    <row r="24" spans="1:5" x14ac:dyDescent="0.2">
      <c r="A24" t="s">
        <v>20</v>
      </c>
      <c r="B24">
        <v>107</v>
      </c>
      <c r="D24" t="s">
        <v>14</v>
      </c>
      <c r="E24">
        <v>38</v>
      </c>
    </row>
    <row r="25" spans="1:5" x14ac:dyDescent="0.2">
      <c r="A25" t="s">
        <v>20</v>
      </c>
      <c r="B25">
        <v>134</v>
      </c>
      <c r="D25" t="s">
        <v>14</v>
      </c>
      <c r="E25">
        <v>12</v>
      </c>
    </row>
    <row r="26" spans="1:5" x14ac:dyDescent="0.2">
      <c r="A26" t="s">
        <v>20</v>
      </c>
      <c r="B26">
        <v>198</v>
      </c>
      <c r="D26" t="s">
        <v>14</v>
      </c>
      <c r="E26">
        <v>1684</v>
      </c>
    </row>
    <row r="27" spans="1:5" x14ac:dyDescent="0.2">
      <c r="A27" t="s">
        <v>20</v>
      </c>
      <c r="B27">
        <v>111</v>
      </c>
      <c r="D27" t="s">
        <v>14</v>
      </c>
      <c r="E27">
        <v>56</v>
      </c>
    </row>
    <row r="28" spans="1:5" x14ac:dyDescent="0.2">
      <c r="A28" t="s">
        <v>20</v>
      </c>
      <c r="B28">
        <v>222</v>
      </c>
      <c r="D28" t="s">
        <v>14</v>
      </c>
      <c r="E28">
        <v>838</v>
      </c>
    </row>
    <row r="29" spans="1:5" x14ac:dyDescent="0.2">
      <c r="A29" t="s">
        <v>20</v>
      </c>
      <c r="B29">
        <v>6212</v>
      </c>
      <c r="D29" t="s">
        <v>14</v>
      </c>
      <c r="E29">
        <v>1000</v>
      </c>
    </row>
    <row r="30" spans="1:5" x14ac:dyDescent="0.2">
      <c r="A30" t="s">
        <v>20</v>
      </c>
      <c r="B30">
        <v>98</v>
      </c>
      <c r="D30" t="s">
        <v>14</v>
      </c>
      <c r="E30">
        <v>1482</v>
      </c>
    </row>
    <row r="31" spans="1:5" x14ac:dyDescent="0.2">
      <c r="A31" t="s">
        <v>20</v>
      </c>
      <c r="B31">
        <v>92</v>
      </c>
      <c r="D31" t="s">
        <v>14</v>
      </c>
      <c r="E31">
        <v>106</v>
      </c>
    </row>
    <row r="32" spans="1:5" x14ac:dyDescent="0.2">
      <c r="A32" t="s">
        <v>20</v>
      </c>
      <c r="B32">
        <v>149</v>
      </c>
      <c r="D32" t="s">
        <v>14</v>
      </c>
      <c r="E32">
        <v>679</v>
      </c>
    </row>
    <row r="33" spans="1:5" x14ac:dyDescent="0.2">
      <c r="A33" t="s">
        <v>20</v>
      </c>
      <c r="B33">
        <v>2431</v>
      </c>
      <c r="D33" t="s">
        <v>14</v>
      </c>
      <c r="E33">
        <v>1220</v>
      </c>
    </row>
    <row r="34" spans="1:5" x14ac:dyDescent="0.2">
      <c r="A34" t="s">
        <v>20</v>
      </c>
      <c r="B34">
        <v>303</v>
      </c>
      <c r="D34" t="s">
        <v>14</v>
      </c>
      <c r="E34">
        <v>1</v>
      </c>
    </row>
    <row r="35" spans="1:5" x14ac:dyDescent="0.2">
      <c r="A35" t="s">
        <v>20</v>
      </c>
      <c r="B35">
        <v>209</v>
      </c>
      <c r="D35" t="s">
        <v>14</v>
      </c>
      <c r="E35">
        <v>37</v>
      </c>
    </row>
    <row r="36" spans="1:5" x14ac:dyDescent="0.2">
      <c r="A36" t="s">
        <v>20</v>
      </c>
      <c r="B36">
        <v>131</v>
      </c>
      <c r="D36" t="s">
        <v>14</v>
      </c>
      <c r="E36">
        <v>60</v>
      </c>
    </row>
    <row r="37" spans="1:5" x14ac:dyDescent="0.2">
      <c r="A37" t="s">
        <v>20</v>
      </c>
      <c r="B37">
        <v>164</v>
      </c>
      <c r="D37" t="s">
        <v>14</v>
      </c>
      <c r="E37">
        <v>296</v>
      </c>
    </row>
    <row r="38" spans="1:5" x14ac:dyDescent="0.2">
      <c r="A38" t="s">
        <v>20</v>
      </c>
      <c r="B38">
        <v>201</v>
      </c>
      <c r="D38" t="s">
        <v>14</v>
      </c>
      <c r="E38">
        <v>3304</v>
      </c>
    </row>
    <row r="39" spans="1:5" x14ac:dyDescent="0.2">
      <c r="A39" t="s">
        <v>20</v>
      </c>
      <c r="B39">
        <v>211</v>
      </c>
      <c r="D39" t="s">
        <v>14</v>
      </c>
      <c r="E39">
        <v>73</v>
      </c>
    </row>
    <row r="40" spans="1:5" x14ac:dyDescent="0.2">
      <c r="A40" t="s">
        <v>20</v>
      </c>
      <c r="B40">
        <v>128</v>
      </c>
      <c r="D40" t="s">
        <v>14</v>
      </c>
      <c r="E40">
        <v>3387</v>
      </c>
    </row>
    <row r="41" spans="1:5" x14ac:dyDescent="0.2">
      <c r="A41" t="s">
        <v>20</v>
      </c>
      <c r="B41">
        <v>1600</v>
      </c>
      <c r="D41" t="s">
        <v>14</v>
      </c>
      <c r="E41">
        <v>662</v>
      </c>
    </row>
    <row r="42" spans="1:5" x14ac:dyDescent="0.2">
      <c r="A42" t="s">
        <v>20</v>
      </c>
      <c r="B42">
        <v>249</v>
      </c>
      <c r="D42" t="s">
        <v>14</v>
      </c>
      <c r="E42">
        <v>774</v>
      </c>
    </row>
    <row r="43" spans="1:5" x14ac:dyDescent="0.2">
      <c r="A43" t="s">
        <v>20</v>
      </c>
      <c r="B43">
        <v>236</v>
      </c>
      <c r="D43" t="s">
        <v>14</v>
      </c>
      <c r="E43">
        <v>672</v>
      </c>
    </row>
    <row r="44" spans="1:5" x14ac:dyDescent="0.2">
      <c r="A44" t="s">
        <v>20</v>
      </c>
      <c r="B44">
        <v>4065</v>
      </c>
      <c r="D44" t="s">
        <v>14</v>
      </c>
      <c r="E44">
        <v>940</v>
      </c>
    </row>
    <row r="45" spans="1:5" x14ac:dyDescent="0.2">
      <c r="A45" t="s">
        <v>20</v>
      </c>
      <c r="B45">
        <v>246</v>
      </c>
      <c r="D45" t="s">
        <v>14</v>
      </c>
      <c r="E45">
        <v>117</v>
      </c>
    </row>
    <row r="46" spans="1:5" x14ac:dyDescent="0.2">
      <c r="A46" t="s">
        <v>20</v>
      </c>
      <c r="B46">
        <v>2475</v>
      </c>
      <c r="D46" t="s">
        <v>14</v>
      </c>
      <c r="E46">
        <v>115</v>
      </c>
    </row>
    <row r="47" spans="1:5" x14ac:dyDescent="0.2">
      <c r="A47" t="s">
        <v>20</v>
      </c>
      <c r="B47">
        <v>76</v>
      </c>
      <c r="D47" t="s">
        <v>14</v>
      </c>
      <c r="E47">
        <v>326</v>
      </c>
    </row>
    <row r="48" spans="1:5" x14ac:dyDescent="0.2">
      <c r="A48" t="s">
        <v>20</v>
      </c>
      <c r="B48">
        <v>54</v>
      </c>
      <c r="D48" t="s">
        <v>14</v>
      </c>
      <c r="E48">
        <v>1</v>
      </c>
    </row>
    <row r="49" spans="1:5" x14ac:dyDescent="0.2">
      <c r="A49" t="s">
        <v>20</v>
      </c>
      <c r="B49">
        <v>88</v>
      </c>
      <c r="D49" t="s">
        <v>14</v>
      </c>
      <c r="E49">
        <v>1467</v>
      </c>
    </row>
    <row r="50" spans="1:5" x14ac:dyDescent="0.2">
      <c r="A50" t="s">
        <v>20</v>
      </c>
      <c r="B50">
        <v>85</v>
      </c>
      <c r="D50" t="s">
        <v>14</v>
      </c>
      <c r="E50">
        <v>5681</v>
      </c>
    </row>
    <row r="51" spans="1:5" x14ac:dyDescent="0.2">
      <c r="A51" t="s">
        <v>20</v>
      </c>
      <c r="B51">
        <v>170</v>
      </c>
      <c r="D51" t="s">
        <v>14</v>
      </c>
      <c r="E51">
        <v>1059</v>
      </c>
    </row>
    <row r="52" spans="1:5" x14ac:dyDescent="0.2">
      <c r="A52" t="s">
        <v>20</v>
      </c>
      <c r="B52">
        <v>330</v>
      </c>
      <c r="D52" t="s">
        <v>14</v>
      </c>
      <c r="E52">
        <v>1194</v>
      </c>
    </row>
    <row r="53" spans="1:5" x14ac:dyDescent="0.2">
      <c r="A53" t="s">
        <v>20</v>
      </c>
      <c r="B53">
        <v>127</v>
      </c>
      <c r="D53" t="s">
        <v>14</v>
      </c>
      <c r="E53">
        <v>30</v>
      </c>
    </row>
    <row r="54" spans="1:5" x14ac:dyDescent="0.2">
      <c r="A54" t="s">
        <v>20</v>
      </c>
      <c r="B54">
        <v>411</v>
      </c>
      <c r="D54" t="s">
        <v>14</v>
      </c>
      <c r="E54">
        <v>75</v>
      </c>
    </row>
    <row r="55" spans="1:5" x14ac:dyDescent="0.2">
      <c r="A55" t="s">
        <v>20</v>
      </c>
      <c r="B55">
        <v>180</v>
      </c>
      <c r="D55" t="s">
        <v>14</v>
      </c>
      <c r="E55">
        <v>955</v>
      </c>
    </row>
    <row r="56" spans="1:5" x14ac:dyDescent="0.2">
      <c r="A56" t="s">
        <v>20</v>
      </c>
      <c r="B56">
        <v>374</v>
      </c>
      <c r="D56" t="s">
        <v>14</v>
      </c>
      <c r="E56">
        <v>67</v>
      </c>
    </row>
    <row r="57" spans="1:5" x14ac:dyDescent="0.2">
      <c r="A57" t="s">
        <v>20</v>
      </c>
      <c r="B57">
        <v>71</v>
      </c>
      <c r="D57" t="s">
        <v>14</v>
      </c>
      <c r="E57">
        <v>5</v>
      </c>
    </row>
    <row r="58" spans="1:5" x14ac:dyDescent="0.2">
      <c r="A58" t="s">
        <v>20</v>
      </c>
      <c r="B58">
        <v>203</v>
      </c>
      <c r="D58" t="s">
        <v>14</v>
      </c>
      <c r="E58">
        <v>26</v>
      </c>
    </row>
    <row r="59" spans="1:5" x14ac:dyDescent="0.2">
      <c r="A59" t="s">
        <v>20</v>
      </c>
      <c r="B59">
        <v>113</v>
      </c>
      <c r="D59" t="s">
        <v>14</v>
      </c>
      <c r="E59">
        <v>1130</v>
      </c>
    </row>
    <row r="60" spans="1:5" x14ac:dyDescent="0.2">
      <c r="A60" t="s">
        <v>20</v>
      </c>
      <c r="B60">
        <v>96</v>
      </c>
      <c r="D60" t="s">
        <v>14</v>
      </c>
      <c r="E60">
        <v>782</v>
      </c>
    </row>
    <row r="61" spans="1:5" x14ac:dyDescent="0.2">
      <c r="A61" t="s">
        <v>20</v>
      </c>
      <c r="B61">
        <v>498</v>
      </c>
      <c r="D61" t="s">
        <v>14</v>
      </c>
      <c r="E61">
        <v>210</v>
      </c>
    </row>
    <row r="62" spans="1:5" x14ac:dyDescent="0.2">
      <c r="A62" t="s">
        <v>20</v>
      </c>
      <c r="B62">
        <v>180</v>
      </c>
      <c r="D62" t="s">
        <v>14</v>
      </c>
      <c r="E62">
        <v>136</v>
      </c>
    </row>
    <row r="63" spans="1:5" x14ac:dyDescent="0.2">
      <c r="A63" t="s">
        <v>20</v>
      </c>
      <c r="B63">
        <v>27</v>
      </c>
      <c r="D63" t="s">
        <v>14</v>
      </c>
      <c r="E63">
        <v>86</v>
      </c>
    </row>
    <row r="64" spans="1:5" x14ac:dyDescent="0.2">
      <c r="A64" t="s">
        <v>20</v>
      </c>
      <c r="B64">
        <v>2331</v>
      </c>
      <c r="D64" t="s">
        <v>14</v>
      </c>
      <c r="E64">
        <v>19</v>
      </c>
    </row>
    <row r="65" spans="1:5" x14ac:dyDescent="0.2">
      <c r="A65" t="s">
        <v>20</v>
      </c>
      <c r="B65">
        <v>113</v>
      </c>
      <c r="D65" t="s">
        <v>14</v>
      </c>
      <c r="E65">
        <v>886</v>
      </c>
    </row>
    <row r="66" spans="1:5" x14ac:dyDescent="0.2">
      <c r="A66" t="s">
        <v>20</v>
      </c>
      <c r="B66">
        <v>164</v>
      </c>
      <c r="D66" t="s">
        <v>14</v>
      </c>
      <c r="E66">
        <v>35</v>
      </c>
    </row>
    <row r="67" spans="1:5" x14ac:dyDescent="0.2">
      <c r="A67" t="s">
        <v>20</v>
      </c>
      <c r="B67">
        <v>164</v>
      </c>
      <c r="D67" t="s">
        <v>14</v>
      </c>
      <c r="E67">
        <v>24</v>
      </c>
    </row>
    <row r="68" spans="1:5" x14ac:dyDescent="0.2">
      <c r="A68" t="s">
        <v>20</v>
      </c>
      <c r="B68">
        <v>336</v>
      </c>
      <c r="D68" t="s">
        <v>14</v>
      </c>
      <c r="E68">
        <v>86</v>
      </c>
    </row>
    <row r="69" spans="1:5" x14ac:dyDescent="0.2">
      <c r="A69" t="s">
        <v>20</v>
      </c>
      <c r="B69">
        <v>1917</v>
      </c>
      <c r="D69" t="s">
        <v>14</v>
      </c>
      <c r="E69">
        <v>243</v>
      </c>
    </row>
    <row r="70" spans="1:5" x14ac:dyDescent="0.2">
      <c r="A70" t="s">
        <v>20</v>
      </c>
      <c r="B70">
        <v>95</v>
      </c>
      <c r="D70" t="s">
        <v>14</v>
      </c>
      <c r="E70">
        <v>65</v>
      </c>
    </row>
    <row r="71" spans="1:5" x14ac:dyDescent="0.2">
      <c r="A71" t="s">
        <v>20</v>
      </c>
      <c r="B71">
        <v>147</v>
      </c>
      <c r="D71" t="s">
        <v>14</v>
      </c>
      <c r="E71">
        <v>100</v>
      </c>
    </row>
    <row r="72" spans="1:5" x14ac:dyDescent="0.2">
      <c r="A72" t="s">
        <v>20</v>
      </c>
      <c r="B72">
        <v>86</v>
      </c>
      <c r="D72" t="s">
        <v>14</v>
      </c>
      <c r="E72">
        <v>168</v>
      </c>
    </row>
    <row r="73" spans="1:5" x14ac:dyDescent="0.2">
      <c r="A73" t="s">
        <v>20</v>
      </c>
      <c r="B73">
        <v>83</v>
      </c>
      <c r="D73" t="s">
        <v>14</v>
      </c>
      <c r="E73">
        <v>13</v>
      </c>
    </row>
    <row r="74" spans="1:5" x14ac:dyDescent="0.2">
      <c r="A74" t="s">
        <v>20</v>
      </c>
      <c r="B74">
        <v>676</v>
      </c>
      <c r="D74" t="s">
        <v>14</v>
      </c>
      <c r="E74">
        <v>1</v>
      </c>
    </row>
    <row r="75" spans="1:5" x14ac:dyDescent="0.2">
      <c r="A75" t="s">
        <v>20</v>
      </c>
      <c r="B75">
        <v>361</v>
      </c>
      <c r="D75" t="s">
        <v>14</v>
      </c>
      <c r="E75">
        <v>40</v>
      </c>
    </row>
    <row r="76" spans="1:5" x14ac:dyDescent="0.2">
      <c r="A76" t="s">
        <v>20</v>
      </c>
      <c r="B76">
        <v>131</v>
      </c>
      <c r="D76" t="s">
        <v>14</v>
      </c>
      <c r="E76">
        <v>226</v>
      </c>
    </row>
    <row r="77" spans="1:5" x14ac:dyDescent="0.2">
      <c r="A77" t="s">
        <v>20</v>
      </c>
      <c r="B77">
        <v>126</v>
      </c>
      <c r="D77" t="s">
        <v>14</v>
      </c>
      <c r="E77">
        <v>1625</v>
      </c>
    </row>
    <row r="78" spans="1:5" x14ac:dyDescent="0.2">
      <c r="A78" t="s">
        <v>20</v>
      </c>
      <c r="B78">
        <v>275</v>
      </c>
      <c r="D78" t="s">
        <v>14</v>
      </c>
      <c r="E78">
        <v>143</v>
      </c>
    </row>
    <row r="79" spans="1:5" x14ac:dyDescent="0.2">
      <c r="A79" t="s">
        <v>20</v>
      </c>
      <c r="B79">
        <v>67</v>
      </c>
      <c r="D79" t="s">
        <v>14</v>
      </c>
      <c r="E79">
        <v>934</v>
      </c>
    </row>
    <row r="80" spans="1:5" x14ac:dyDescent="0.2">
      <c r="A80" t="s">
        <v>20</v>
      </c>
      <c r="B80">
        <v>154</v>
      </c>
      <c r="D80" t="s">
        <v>14</v>
      </c>
      <c r="E80">
        <v>17</v>
      </c>
    </row>
    <row r="81" spans="1:5" x14ac:dyDescent="0.2">
      <c r="A81" t="s">
        <v>20</v>
      </c>
      <c r="B81">
        <v>1782</v>
      </c>
      <c r="D81" t="s">
        <v>14</v>
      </c>
      <c r="E81">
        <v>2179</v>
      </c>
    </row>
    <row r="82" spans="1:5" x14ac:dyDescent="0.2">
      <c r="A82" t="s">
        <v>20</v>
      </c>
      <c r="B82">
        <v>903</v>
      </c>
      <c r="D82" t="s">
        <v>14</v>
      </c>
      <c r="E82">
        <v>931</v>
      </c>
    </row>
    <row r="83" spans="1:5" x14ac:dyDescent="0.2">
      <c r="A83" t="s">
        <v>20</v>
      </c>
      <c r="B83">
        <v>94</v>
      </c>
      <c r="D83" t="s">
        <v>14</v>
      </c>
      <c r="E83">
        <v>92</v>
      </c>
    </row>
    <row r="84" spans="1:5" x14ac:dyDescent="0.2">
      <c r="A84" t="s">
        <v>20</v>
      </c>
      <c r="B84">
        <v>180</v>
      </c>
      <c r="D84" t="s">
        <v>14</v>
      </c>
      <c r="E84">
        <v>57</v>
      </c>
    </row>
    <row r="85" spans="1:5" x14ac:dyDescent="0.2">
      <c r="A85" t="s">
        <v>20</v>
      </c>
      <c r="B85">
        <v>533</v>
      </c>
      <c r="D85" t="s">
        <v>14</v>
      </c>
      <c r="E85">
        <v>41</v>
      </c>
    </row>
    <row r="86" spans="1:5" x14ac:dyDescent="0.2">
      <c r="A86" t="s">
        <v>20</v>
      </c>
      <c r="B86">
        <v>2443</v>
      </c>
      <c r="D86" t="s">
        <v>14</v>
      </c>
      <c r="E86">
        <v>1</v>
      </c>
    </row>
    <row r="87" spans="1:5" x14ac:dyDescent="0.2">
      <c r="A87" t="s">
        <v>20</v>
      </c>
      <c r="B87">
        <v>89</v>
      </c>
      <c r="D87" t="s">
        <v>14</v>
      </c>
      <c r="E87">
        <v>101</v>
      </c>
    </row>
    <row r="88" spans="1:5" x14ac:dyDescent="0.2">
      <c r="A88" t="s">
        <v>20</v>
      </c>
      <c r="B88">
        <v>159</v>
      </c>
      <c r="D88" t="s">
        <v>14</v>
      </c>
      <c r="E88">
        <v>1335</v>
      </c>
    </row>
    <row r="89" spans="1:5" x14ac:dyDescent="0.2">
      <c r="A89" t="s">
        <v>20</v>
      </c>
      <c r="B89">
        <v>50</v>
      </c>
      <c r="D89" t="s">
        <v>14</v>
      </c>
      <c r="E89">
        <v>15</v>
      </c>
    </row>
    <row r="90" spans="1:5" x14ac:dyDescent="0.2">
      <c r="A90" t="s">
        <v>20</v>
      </c>
      <c r="B90">
        <v>186</v>
      </c>
      <c r="D90" t="s">
        <v>14</v>
      </c>
      <c r="E90">
        <v>454</v>
      </c>
    </row>
    <row r="91" spans="1:5" x14ac:dyDescent="0.2">
      <c r="A91" t="s">
        <v>20</v>
      </c>
      <c r="B91">
        <v>1071</v>
      </c>
      <c r="D91" t="s">
        <v>14</v>
      </c>
      <c r="E91">
        <v>3182</v>
      </c>
    </row>
    <row r="92" spans="1:5" x14ac:dyDescent="0.2">
      <c r="A92" t="s">
        <v>20</v>
      </c>
      <c r="B92">
        <v>117</v>
      </c>
      <c r="D92" t="s">
        <v>14</v>
      </c>
      <c r="E92">
        <v>15</v>
      </c>
    </row>
    <row r="93" spans="1:5" x14ac:dyDescent="0.2">
      <c r="A93" t="s">
        <v>20</v>
      </c>
      <c r="B93">
        <v>70</v>
      </c>
      <c r="D93" t="s">
        <v>14</v>
      </c>
      <c r="E93">
        <v>133</v>
      </c>
    </row>
    <row r="94" spans="1:5" x14ac:dyDescent="0.2">
      <c r="A94" t="s">
        <v>20</v>
      </c>
      <c r="B94">
        <v>135</v>
      </c>
      <c r="D94" t="s">
        <v>14</v>
      </c>
      <c r="E94">
        <v>2062</v>
      </c>
    </row>
    <row r="95" spans="1:5" x14ac:dyDescent="0.2">
      <c r="A95" t="s">
        <v>20</v>
      </c>
      <c r="B95">
        <v>768</v>
      </c>
      <c r="D95" t="s">
        <v>14</v>
      </c>
      <c r="E95">
        <v>29</v>
      </c>
    </row>
    <row r="96" spans="1:5" x14ac:dyDescent="0.2">
      <c r="A96" t="s">
        <v>20</v>
      </c>
      <c r="B96">
        <v>199</v>
      </c>
      <c r="D96" t="s">
        <v>14</v>
      </c>
      <c r="E96">
        <v>132</v>
      </c>
    </row>
    <row r="97" spans="1:5" x14ac:dyDescent="0.2">
      <c r="A97" t="s">
        <v>20</v>
      </c>
      <c r="B97">
        <v>107</v>
      </c>
      <c r="D97" t="s">
        <v>14</v>
      </c>
      <c r="E97">
        <v>137</v>
      </c>
    </row>
    <row r="98" spans="1:5" x14ac:dyDescent="0.2">
      <c r="A98" t="s">
        <v>20</v>
      </c>
      <c r="B98">
        <v>195</v>
      </c>
      <c r="D98" t="s">
        <v>14</v>
      </c>
      <c r="E98">
        <v>908</v>
      </c>
    </row>
    <row r="99" spans="1:5" x14ac:dyDescent="0.2">
      <c r="A99" t="s">
        <v>20</v>
      </c>
      <c r="B99">
        <v>3376</v>
      </c>
      <c r="D99" t="s">
        <v>14</v>
      </c>
      <c r="E99">
        <v>10</v>
      </c>
    </row>
    <row r="100" spans="1:5" x14ac:dyDescent="0.2">
      <c r="A100" t="s">
        <v>20</v>
      </c>
      <c r="B100">
        <v>41</v>
      </c>
      <c r="D100" t="s">
        <v>14</v>
      </c>
      <c r="E100">
        <v>1910</v>
      </c>
    </row>
    <row r="101" spans="1:5" x14ac:dyDescent="0.2">
      <c r="A101" t="s">
        <v>20</v>
      </c>
      <c r="B101">
        <v>1821</v>
      </c>
      <c r="D101" t="s">
        <v>14</v>
      </c>
      <c r="E101">
        <v>38</v>
      </c>
    </row>
    <row r="102" spans="1:5" x14ac:dyDescent="0.2">
      <c r="A102" t="s">
        <v>20</v>
      </c>
      <c r="B102">
        <v>164</v>
      </c>
      <c r="D102" t="s">
        <v>14</v>
      </c>
      <c r="E102">
        <v>104</v>
      </c>
    </row>
    <row r="103" spans="1:5" x14ac:dyDescent="0.2">
      <c r="A103" t="s">
        <v>20</v>
      </c>
      <c r="B103">
        <v>157</v>
      </c>
      <c r="D103" t="s">
        <v>14</v>
      </c>
      <c r="E103">
        <v>49</v>
      </c>
    </row>
    <row r="104" spans="1:5" x14ac:dyDescent="0.2">
      <c r="A104" t="s">
        <v>20</v>
      </c>
      <c r="B104">
        <v>246</v>
      </c>
      <c r="D104" t="s">
        <v>14</v>
      </c>
      <c r="E104">
        <v>1</v>
      </c>
    </row>
    <row r="105" spans="1:5" x14ac:dyDescent="0.2">
      <c r="A105" t="s">
        <v>20</v>
      </c>
      <c r="B105">
        <v>1396</v>
      </c>
      <c r="D105" t="s">
        <v>14</v>
      </c>
      <c r="E105">
        <v>245</v>
      </c>
    </row>
    <row r="106" spans="1:5" x14ac:dyDescent="0.2">
      <c r="A106" t="s">
        <v>20</v>
      </c>
      <c r="B106">
        <v>2506</v>
      </c>
      <c r="D106" t="s">
        <v>14</v>
      </c>
      <c r="E106">
        <v>32</v>
      </c>
    </row>
    <row r="107" spans="1:5" x14ac:dyDescent="0.2">
      <c r="A107" t="s">
        <v>20</v>
      </c>
      <c r="B107">
        <v>244</v>
      </c>
      <c r="D107" t="s">
        <v>14</v>
      </c>
      <c r="E107">
        <v>7</v>
      </c>
    </row>
    <row r="108" spans="1:5" x14ac:dyDescent="0.2">
      <c r="A108" t="s">
        <v>20</v>
      </c>
      <c r="B108">
        <v>146</v>
      </c>
      <c r="D108" t="s">
        <v>14</v>
      </c>
      <c r="E108">
        <v>803</v>
      </c>
    </row>
    <row r="109" spans="1:5" x14ac:dyDescent="0.2">
      <c r="A109" t="s">
        <v>20</v>
      </c>
      <c r="B109">
        <v>1267</v>
      </c>
      <c r="D109" t="s">
        <v>14</v>
      </c>
      <c r="E109">
        <v>16</v>
      </c>
    </row>
    <row r="110" spans="1:5" x14ac:dyDescent="0.2">
      <c r="A110" t="s">
        <v>20</v>
      </c>
      <c r="B110">
        <v>1561</v>
      </c>
      <c r="D110" t="s">
        <v>14</v>
      </c>
      <c r="E110">
        <v>31</v>
      </c>
    </row>
    <row r="111" spans="1:5" x14ac:dyDescent="0.2">
      <c r="A111" t="s">
        <v>20</v>
      </c>
      <c r="B111">
        <v>48</v>
      </c>
      <c r="D111" t="s">
        <v>14</v>
      </c>
      <c r="E111">
        <v>108</v>
      </c>
    </row>
    <row r="112" spans="1:5" x14ac:dyDescent="0.2">
      <c r="A112" t="s">
        <v>20</v>
      </c>
      <c r="B112">
        <v>2739</v>
      </c>
      <c r="D112" t="s">
        <v>14</v>
      </c>
      <c r="E112">
        <v>30</v>
      </c>
    </row>
    <row r="113" spans="1:5" x14ac:dyDescent="0.2">
      <c r="A113" t="s">
        <v>20</v>
      </c>
      <c r="B113">
        <v>3537</v>
      </c>
      <c r="D113" t="s">
        <v>14</v>
      </c>
      <c r="E113">
        <v>17</v>
      </c>
    </row>
    <row r="114" spans="1:5" x14ac:dyDescent="0.2">
      <c r="A114" t="s">
        <v>20</v>
      </c>
      <c r="B114">
        <v>2107</v>
      </c>
      <c r="D114" t="s">
        <v>14</v>
      </c>
      <c r="E114">
        <v>80</v>
      </c>
    </row>
    <row r="115" spans="1:5" x14ac:dyDescent="0.2">
      <c r="A115" t="s">
        <v>20</v>
      </c>
      <c r="B115">
        <v>3318</v>
      </c>
      <c r="D115" t="s">
        <v>14</v>
      </c>
      <c r="E115">
        <v>2468</v>
      </c>
    </row>
    <row r="116" spans="1:5" x14ac:dyDescent="0.2">
      <c r="A116" t="s">
        <v>20</v>
      </c>
      <c r="B116">
        <v>340</v>
      </c>
      <c r="D116" t="s">
        <v>14</v>
      </c>
      <c r="E116">
        <v>26</v>
      </c>
    </row>
    <row r="117" spans="1:5" x14ac:dyDescent="0.2">
      <c r="A117" t="s">
        <v>20</v>
      </c>
      <c r="B117">
        <v>1442</v>
      </c>
      <c r="D117" t="s">
        <v>14</v>
      </c>
      <c r="E117">
        <v>73</v>
      </c>
    </row>
    <row r="118" spans="1:5" x14ac:dyDescent="0.2">
      <c r="A118" t="s">
        <v>20</v>
      </c>
      <c r="B118">
        <v>126</v>
      </c>
      <c r="D118" t="s">
        <v>14</v>
      </c>
      <c r="E118">
        <v>128</v>
      </c>
    </row>
    <row r="119" spans="1:5" x14ac:dyDescent="0.2">
      <c r="A119" t="s">
        <v>20</v>
      </c>
      <c r="B119">
        <v>524</v>
      </c>
      <c r="D119" t="s">
        <v>14</v>
      </c>
      <c r="E119">
        <v>33</v>
      </c>
    </row>
    <row r="120" spans="1:5" x14ac:dyDescent="0.2">
      <c r="A120" t="s">
        <v>20</v>
      </c>
      <c r="B120">
        <v>1989</v>
      </c>
      <c r="D120" t="s">
        <v>14</v>
      </c>
      <c r="E120">
        <v>1072</v>
      </c>
    </row>
    <row r="121" spans="1:5" x14ac:dyDescent="0.2">
      <c r="A121" t="s">
        <v>20</v>
      </c>
      <c r="B121">
        <v>157</v>
      </c>
      <c r="D121" t="s">
        <v>14</v>
      </c>
      <c r="E121">
        <v>393</v>
      </c>
    </row>
    <row r="122" spans="1:5" x14ac:dyDescent="0.2">
      <c r="A122" t="s">
        <v>20</v>
      </c>
      <c r="B122">
        <v>4498</v>
      </c>
      <c r="D122" t="s">
        <v>14</v>
      </c>
      <c r="E122">
        <v>1257</v>
      </c>
    </row>
    <row r="123" spans="1:5" x14ac:dyDescent="0.2">
      <c r="A123" t="s">
        <v>20</v>
      </c>
      <c r="B123">
        <v>80</v>
      </c>
      <c r="D123" t="s">
        <v>14</v>
      </c>
      <c r="E123">
        <v>328</v>
      </c>
    </row>
    <row r="124" spans="1:5" x14ac:dyDescent="0.2">
      <c r="A124" t="s">
        <v>20</v>
      </c>
      <c r="B124">
        <v>43</v>
      </c>
      <c r="D124" t="s">
        <v>14</v>
      </c>
      <c r="E124">
        <v>147</v>
      </c>
    </row>
    <row r="125" spans="1:5" x14ac:dyDescent="0.2">
      <c r="A125" t="s">
        <v>20</v>
      </c>
      <c r="B125">
        <v>2053</v>
      </c>
      <c r="D125" t="s">
        <v>14</v>
      </c>
      <c r="E125">
        <v>830</v>
      </c>
    </row>
    <row r="126" spans="1:5" x14ac:dyDescent="0.2">
      <c r="A126" t="s">
        <v>20</v>
      </c>
      <c r="B126">
        <v>168</v>
      </c>
      <c r="D126" t="s">
        <v>14</v>
      </c>
      <c r="E126">
        <v>331</v>
      </c>
    </row>
    <row r="127" spans="1:5" x14ac:dyDescent="0.2">
      <c r="A127" t="s">
        <v>20</v>
      </c>
      <c r="B127">
        <v>4289</v>
      </c>
      <c r="D127" t="s">
        <v>14</v>
      </c>
      <c r="E127">
        <v>25</v>
      </c>
    </row>
    <row r="128" spans="1:5" x14ac:dyDescent="0.2">
      <c r="A128" t="s">
        <v>20</v>
      </c>
      <c r="B128">
        <v>165</v>
      </c>
      <c r="D128" t="s">
        <v>14</v>
      </c>
      <c r="E128">
        <v>3483</v>
      </c>
    </row>
    <row r="129" spans="1:5" x14ac:dyDescent="0.2">
      <c r="A129" t="s">
        <v>20</v>
      </c>
      <c r="B129">
        <v>1815</v>
      </c>
      <c r="D129" t="s">
        <v>14</v>
      </c>
      <c r="E129">
        <v>923</v>
      </c>
    </row>
    <row r="130" spans="1:5" x14ac:dyDescent="0.2">
      <c r="A130" t="s">
        <v>20</v>
      </c>
      <c r="B130">
        <v>397</v>
      </c>
      <c r="D130" t="s">
        <v>14</v>
      </c>
      <c r="E130">
        <v>1</v>
      </c>
    </row>
    <row r="131" spans="1:5" x14ac:dyDescent="0.2">
      <c r="A131" t="s">
        <v>20</v>
      </c>
      <c r="B131">
        <v>1539</v>
      </c>
      <c r="D131" t="s">
        <v>14</v>
      </c>
      <c r="E131">
        <v>33</v>
      </c>
    </row>
    <row r="132" spans="1:5" x14ac:dyDescent="0.2">
      <c r="A132" t="s">
        <v>20</v>
      </c>
      <c r="B132">
        <v>138</v>
      </c>
      <c r="D132" t="s">
        <v>14</v>
      </c>
      <c r="E132">
        <v>40</v>
      </c>
    </row>
    <row r="133" spans="1:5" x14ac:dyDescent="0.2">
      <c r="A133" t="s">
        <v>20</v>
      </c>
      <c r="B133">
        <v>3594</v>
      </c>
      <c r="D133" t="s">
        <v>14</v>
      </c>
      <c r="E133">
        <v>23</v>
      </c>
    </row>
    <row r="134" spans="1:5" x14ac:dyDescent="0.2">
      <c r="A134" t="s">
        <v>20</v>
      </c>
      <c r="B134">
        <v>5880</v>
      </c>
      <c r="D134" t="s">
        <v>14</v>
      </c>
      <c r="E134">
        <v>75</v>
      </c>
    </row>
    <row r="135" spans="1:5" x14ac:dyDescent="0.2">
      <c r="A135" t="s">
        <v>20</v>
      </c>
      <c r="B135">
        <v>112</v>
      </c>
      <c r="D135" t="s">
        <v>14</v>
      </c>
      <c r="E135">
        <v>2176</v>
      </c>
    </row>
    <row r="136" spans="1:5" x14ac:dyDescent="0.2">
      <c r="A136" t="s">
        <v>20</v>
      </c>
      <c r="B136">
        <v>943</v>
      </c>
      <c r="D136" t="s">
        <v>14</v>
      </c>
      <c r="E136">
        <v>441</v>
      </c>
    </row>
    <row r="137" spans="1:5" x14ac:dyDescent="0.2">
      <c r="A137" t="s">
        <v>20</v>
      </c>
      <c r="B137">
        <v>2468</v>
      </c>
      <c r="D137" t="s">
        <v>14</v>
      </c>
      <c r="E137">
        <v>25</v>
      </c>
    </row>
    <row r="138" spans="1:5" x14ac:dyDescent="0.2">
      <c r="A138" t="s">
        <v>20</v>
      </c>
      <c r="B138">
        <v>2551</v>
      </c>
      <c r="D138" t="s">
        <v>14</v>
      </c>
      <c r="E138">
        <v>127</v>
      </c>
    </row>
    <row r="139" spans="1:5" x14ac:dyDescent="0.2">
      <c r="A139" t="s">
        <v>20</v>
      </c>
      <c r="B139">
        <v>101</v>
      </c>
      <c r="D139" t="s">
        <v>14</v>
      </c>
      <c r="E139">
        <v>355</v>
      </c>
    </row>
    <row r="140" spans="1:5" x14ac:dyDescent="0.2">
      <c r="A140" t="s">
        <v>20</v>
      </c>
      <c r="B140">
        <v>92</v>
      </c>
      <c r="D140" t="s">
        <v>14</v>
      </c>
      <c r="E140">
        <v>44</v>
      </c>
    </row>
    <row r="141" spans="1:5" x14ac:dyDescent="0.2">
      <c r="A141" t="s">
        <v>20</v>
      </c>
      <c r="B141">
        <v>62</v>
      </c>
      <c r="D141" t="s">
        <v>14</v>
      </c>
      <c r="E141">
        <v>67</v>
      </c>
    </row>
    <row r="142" spans="1:5" x14ac:dyDescent="0.2">
      <c r="A142" t="s">
        <v>20</v>
      </c>
      <c r="B142">
        <v>149</v>
      </c>
      <c r="D142" t="s">
        <v>14</v>
      </c>
      <c r="E142">
        <v>1068</v>
      </c>
    </row>
    <row r="143" spans="1:5" x14ac:dyDescent="0.2">
      <c r="A143" t="s">
        <v>20</v>
      </c>
      <c r="B143">
        <v>329</v>
      </c>
      <c r="D143" t="s">
        <v>14</v>
      </c>
      <c r="E143">
        <v>424</v>
      </c>
    </row>
    <row r="144" spans="1:5" x14ac:dyDescent="0.2">
      <c r="A144" t="s">
        <v>20</v>
      </c>
      <c r="B144">
        <v>97</v>
      </c>
      <c r="D144" t="s">
        <v>14</v>
      </c>
      <c r="E144">
        <v>151</v>
      </c>
    </row>
    <row r="145" spans="1:5" x14ac:dyDescent="0.2">
      <c r="A145" t="s">
        <v>20</v>
      </c>
      <c r="B145">
        <v>1784</v>
      </c>
      <c r="D145" t="s">
        <v>14</v>
      </c>
      <c r="E145">
        <v>1608</v>
      </c>
    </row>
    <row r="146" spans="1:5" x14ac:dyDescent="0.2">
      <c r="A146" t="s">
        <v>20</v>
      </c>
      <c r="B146">
        <v>1684</v>
      </c>
      <c r="D146" t="s">
        <v>14</v>
      </c>
      <c r="E146">
        <v>941</v>
      </c>
    </row>
    <row r="147" spans="1:5" x14ac:dyDescent="0.2">
      <c r="A147" t="s">
        <v>20</v>
      </c>
      <c r="B147">
        <v>250</v>
      </c>
      <c r="D147" t="s">
        <v>14</v>
      </c>
      <c r="E147">
        <v>1</v>
      </c>
    </row>
    <row r="148" spans="1:5" x14ac:dyDescent="0.2">
      <c r="A148" t="s">
        <v>20</v>
      </c>
      <c r="B148">
        <v>238</v>
      </c>
      <c r="D148" t="s">
        <v>14</v>
      </c>
      <c r="E148">
        <v>40</v>
      </c>
    </row>
    <row r="149" spans="1:5" x14ac:dyDescent="0.2">
      <c r="A149" t="s">
        <v>20</v>
      </c>
      <c r="B149">
        <v>53</v>
      </c>
      <c r="D149" t="s">
        <v>14</v>
      </c>
      <c r="E149">
        <v>3015</v>
      </c>
    </row>
    <row r="150" spans="1:5" x14ac:dyDescent="0.2">
      <c r="A150" t="s">
        <v>20</v>
      </c>
      <c r="B150">
        <v>214</v>
      </c>
      <c r="D150" t="s">
        <v>14</v>
      </c>
      <c r="E150">
        <v>435</v>
      </c>
    </row>
    <row r="151" spans="1:5" x14ac:dyDescent="0.2">
      <c r="A151" t="s">
        <v>20</v>
      </c>
      <c r="B151">
        <v>222</v>
      </c>
      <c r="D151" t="s">
        <v>14</v>
      </c>
      <c r="E151">
        <v>714</v>
      </c>
    </row>
    <row r="152" spans="1:5" x14ac:dyDescent="0.2">
      <c r="A152" t="s">
        <v>20</v>
      </c>
      <c r="B152">
        <v>1884</v>
      </c>
      <c r="D152" t="s">
        <v>14</v>
      </c>
      <c r="E152">
        <v>5497</v>
      </c>
    </row>
    <row r="153" spans="1:5" x14ac:dyDescent="0.2">
      <c r="A153" t="s">
        <v>20</v>
      </c>
      <c r="B153">
        <v>218</v>
      </c>
      <c r="D153" t="s">
        <v>14</v>
      </c>
      <c r="E153">
        <v>418</v>
      </c>
    </row>
    <row r="154" spans="1:5" x14ac:dyDescent="0.2">
      <c r="A154" t="s">
        <v>20</v>
      </c>
      <c r="B154">
        <v>6465</v>
      </c>
      <c r="D154" t="s">
        <v>14</v>
      </c>
      <c r="E154">
        <v>1439</v>
      </c>
    </row>
    <row r="155" spans="1:5" x14ac:dyDescent="0.2">
      <c r="A155" t="s">
        <v>20</v>
      </c>
      <c r="B155">
        <v>59</v>
      </c>
      <c r="D155" t="s">
        <v>14</v>
      </c>
      <c r="E155">
        <v>15</v>
      </c>
    </row>
    <row r="156" spans="1:5" x14ac:dyDescent="0.2">
      <c r="A156" t="s">
        <v>20</v>
      </c>
      <c r="B156">
        <v>88</v>
      </c>
      <c r="D156" t="s">
        <v>14</v>
      </c>
      <c r="E156">
        <v>1999</v>
      </c>
    </row>
    <row r="157" spans="1:5" x14ac:dyDescent="0.2">
      <c r="A157" t="s">
        <v>20</v>
      </c>
      <c r="B157">
        <v>1697</v>
      </c>
      <c r="D157" t="s">
        <v>14</v>
      </c>
      <c r="E157">
        <v>118</v>
      </c>
    </row>
    <row r="158" spans="1:5" x14ac:dyDescent="0.2">
      <c r="A158" t="s">
        <v>20</v>
      </c>
      <c r="B158">
        <v>92</v>
      </c>
      <c r="D158" t="s">
        <v>14</v>
      </c>
      <c r="E158">
        <v>162</v>
      </c>
    </row>
    <row r="159" spans="1:5" x14ac:dyDescent="0.2">
      <c r="A159" t="s">
        <v>20</v>
      </c>
      <c r="B159">
        <v>186</v>
      </c>
      <c r="D159" t="s">
        <v>14</v>
      </c>
      <c r="E159">
        <v>83</v>
      </c>
    </row>
    <row r="160" spans="1:5" x14ac:dyDescent="0.2">
      <c r="A160" t="s">
        <v>20</v>
      </c>
      <c r="B160">
        <v>138</v>
      </c>
      <c r="D160" t="s">
        <v>14</v>
      </c>
      <c r="E160">
        <v>747</v>
      </c>
    </row>
    <row r="161" spans="1:5" x14ac:dyDescent="0.2">
      <c r="A161" t="s">
        <v>20</v>
      </c>
      <c r="B161">
        <v>261</v>
      </c>
      <c r="D161" t="s">
        <v>14</v>
      </c>
      <c r="E161">
        <v>84</v>
      </c>
    </row>
    <row r="162" spans="1:5" x14ac:dyDescent="0.2">
      <c r="A162" t="s">
        <v>20</v>
      </c>
      <c r="B162">
        <v>107</v>
      </c>
      <c r="D162" t="s">
        <v>14</v>
      </c>
      <c r="E162">
        <v>91</v>
      </c>
    </row>
    <row r="163" spans="1:5" x14ac:dyDescent="0.2">
      <c r="A163" t="s">
        <v>20</v>
      </c>
      <c r="B163">
        <v>199</v>
      </c>
      <c r="D163" t="s">
        <v>14</v>
      </c>
      <c r="E163">
        <v>792</v>
      </c>
    </row>
    <row r="164" spans="1:5" x14ac:dyDescent="0.2">
      <c r="A164" t="s">
        <v>20</v>
      </c>
      <c r="B164">
        <v>5512</v>
      </c>
      <c r="D164" t="s">
        <v>14</v>
      </c>
      <c r="E164">
        <v>32</v>
      </c>
    </row>
    <row r="165" spans="1:5" x14ac:dyDescent="0.2">
      <c r="A165" t="s">
        <v>20</v>
      </c>
      <c r="B165">
        <v>86</v>
      </c>
      <c r="D165" t="s">
        <v>14</v>
      </c>
      <c r="E165">
        <v>186</v>
      </c>
    </row>
    <row r="166" spans="1:5" x14ac:dyDescent="0.2">
      <c r="A166" t="s">
        <v>20</v>
      </c>
      <c r="B166">
        <v>2768</v>
      </c>
      <c r="D166" t="s">
        <v>14</v>
      </c>
      <c r="E166">
        <v>605</v>
      </c>
    </row>
    <row r="167" spans="1:5" x14ac:dyDescent="0.2">
      <c r="A167" t="s">
        <v>20</v>
      </c>
      <c r="B167">
        <v>48</v>
      </c>
      <c r="D167" t="s">
        <v>14</v>
      </c>
      <c r="E167">
        <v>1</v>
      </c>
    </row>
    <row r="168" spans="1:5" x14ac:dyDescent="0.2">
      <c r="A168" t="s">
        <v>20</v>
      </c>
      <c r="B168">
        <v>87</v>
      </c>
      <c r="D168" t="s">
        <v>14</v>
      </c>
      <c r="E168">
        <v>31</v>
      </c>
    </row>
    <row r="169" spans="1:5" x14ac:dyDescent="0.2">
      <c r="A169" t="s">
        <v>20</v>
      </c>
      <c r="B169">
        <v>1894</v>
      </c>
      <c r="D169" t="s">
        <v>14</v>
      </c>
      <c r="E169">
        <v>1181</v>
      </c>
    </row>
    <row r="170" spans="1:5" x14ac:dyDescent="0.2">
      <c r="A170" t="s">
        <v>20</v>
      </c>
      <c r="B170">
        <v>282</v>
      </c>
      <c r="D170" t="s">
        <v>14</v>
      </c>
      <c r="E170">
        <v>39</v>
      </c>
    </row>
    <row r="171" spans="1:5" x14ac:dyDescent="0.2">
      <c r="A171" t="s">
        <v>20</v>
      </c>
      <c r="B171">
        <v>116</v>
      </c>
      <c r="D171" t="s">
        <v>14</v>
      </c>
      <c r="E171">
        <v>46</v>
      </c>
    </row>
    <row r="172" spans="1:5" x14ac:dyDescent="0.2">
      <c r="A172" t="s">
        <v>20</v>
      </c>
      <c r="B172">
        <v>83</v>
      </c>
      <c r="D172" t="s">
        <v>14</v>
      </c>
      <c r="E172">
        <v>105</v>
      </c>
    </row>
    <row r="173" spans="1:5" x14ac:dyDescent="0.2">
      <c r="A173" t="s">
        <v>20</v>
      </c>
      <c r="B173">
        <v>91</v>
      </c>
      <c r="D173" t="s">
        <v>14</v>
      </c>
      <c r="E173">
        <v>535</v>
      </c>
    </row>
    <row r="174" spans="1:5" x14ac:dyDescent="0.2">
      <c r="A174" t="s">
        <v>20</v>
      </c>
      <c r="B174">
        <v>546</v>
      </c>
      <c r="D174" t="s">
        <v>14</v>
      </c>
      <c r="E174">
        <v>16</v>
      </c>
    </row>
    <row r="175" spans="1:5" x14ac:dyDescent="0.2">
      <c r="A175" t="s">
        <v>20</v>
      </c>
      <c r="B175">
        <v>393</v>
      </c>
      <c r="D175" t="s">
        <v>14</v>
      </c>
      <c r="E175">
        <v>575</v>
      </c>
    </row>
    <row r="176" spans="1:5" x14ac:dyDescent="0.2">
      <c r="A176" t="s">
        <v>20</v>
      </c>
      <c r="B176">
        <v>133</v>
      </c>
      <c r="D176" t="s">
        <v>14</v>
      </c>
      <c r="E176">
        <v>1120</v>
      </c>
    </row>
    <row r="177" spans="1:5" x14ac:dyDescent="0.2">
      <c r="A177" t="s">
        <v>20</v>
      </c>
      <c r="B177">
        <v>254</v>
      </c>
      <c r="D177" t="s">
        <v>14</v>
      </c>
      <c r="E177">
        <v>113</v>
      </c>
    </row>
    <row r="178" spans="1:5" x14ac:dyDescent="0.2">
      <c r="A178" t="s">
        <v>20</v>
      </c>
      <c r="B178">
        <v>176</v>
      </c>
      <c r="D178" t="s">
        <v>14</v>
      </c>
      <c r="E178">
        <v>1538</v>
      </c>
    </row>
    <row r="179" spans="1:5" x14ac:dyDescent="0.2">
      <c r="A179" t="s">
        <v>20</v>
      </c>
      <c r="B179">
        <v>337</v>
      </c>
      <c r="D179" t="s">
        <v>14</v>
      </c>
      <c r="E179">
        <v>9</v>
      </c>
    </row>
    <row r="180" spans="1:5" x14ac:dyDescent="0.2">
      <c r="A180" t="s">
        <v>20</v>
      </c>
      <c r="B180">
        <v>107</v>
      </c>
      <c r="D180" t="s">
        <v>14</v>
      </c>
      <c r="E180">
        <v>554</v>
      </c>
    </row>
    <row r="181" spans="1:5" x14ac:dyDescent="0.2">
      <c r="A181" t="s">
        <v>20</v>
      </c>
      <c r="B181">
        <v>183</v>
      </c>
      <c r="D181" t="s">
        <v>14</v>
      </c>
      <c r="E181">
        <v>648</v>
      </c>
    </row>
    <row r="182" spans="1:5" x14ac:dyDescent="0.2">
      <c r="A182" t="s">
        <v>20</v>
      </c>
      <c r="B182">
        <v>72</v>
      </c>
      <c r="D182" t="s">
        <v>14</v>
      </c>
      <c r="E182">
        <v>21</v>
      </c>
    </row>
    <row r="183" spans="1:5" x14ac:dyDescent="0.2">
      <c r="A183" t="s">
        <v>20</v>
      </c>
      <c r="B183">
        <v>295</v>
      </c>
      <c r="D183" t="s">
        <v>14</v>
      </c>
      <c r="E183">
        <v>54</v>
      </c>
    </row>
    <row r="184" spans="1:5" x14ac:dyDescent="0.2">
      <c r="A184" t="s">
        <v>20</v>
      </c>
      <c r="B184">
        <v>142</v>
      </c>
      <c r="D184" t="s">
        <v>14</v>
      </c>
      <c r="E184">
        <v>120</v>
      </c>
    </row>
    <row r="185" spans="1:5" x14ac:dyDescent="0.2">
      <c r="A185" t="s">
        <v>20</v>
      </c>
      <c r="B185">
        <v>85</v>
      </c>
      <c r="D185" t="s">
        <v>14</v>
      </c>
      <c r="E185">
        <v>579</v>
      </c>
    </row>
    <row r="186" spans="1:5" x14ac:dyDescent="0.2">
      <c r="A186" t="s">
        <v>20</v>
      </c>
      <c r="B186">
        <v>659</v>
      </c>
      <c r="D186" t="s">
        <v>14</v>
      </c>
      <c r="E186">
        <v>2072</v>
      </c>
    </row>
    <row r="187" spans="1:5" x14ac:dyDescent="0.2">
      <c r="A187" t="s">
        <v>20</v>
      </c>
      <c r="B187">
        <v>121</v>
      </c>
      <c r="D187" t="s">
        <v>14</v>
      </c>
      <c r="E187">
        <v>0</v>
      </c>
    </row>
    <row r="188" spans="1:5" x14ac:dyDescent="0.2">
      <c r="A188" t="s">
        <v>20</v>
      </c>
      <c r="B188">
        <v>3742</v>
      </c>
      <c r="D188" t="s">
        <v>14</v>
      </c>
      <c r="E188">
        <v>1796</v>
      </c>
    </row>
    <row r="189" spans="1:5" x14ac:dyDescent="0.2">
      <c r="A189" t="s">
        <v>20</v>
      </c>
      <c r="B189">
        <v>223</v>
      </c>
      <c r="D189" t="s">
        <v>14</v>
      </c>
      <c r="E189">
        <v>62</v>
      </c>
    </row>
    <row r="190" spans="1:5" x14ac:dyDescent="0.2">
      <c r="A190" t="s">
        <v>20</v>
      </c>
      <c r="B190">
        <v>133</v>
      </c>
      <c r="D190" t="s">
        <v>14</v>
      </c>
      <c r="E190">
        <v>347</v>
      </c>
    </row>
    <row r="191" spans="1:5" x14ac:dyDescent="0.2">
      <c r="A191" t="s">
        <v>20</v>
      </c>
      <c r="B191">
        <v>5168</v>
      </c>
      <c r="D191" t="s">
        <v>14</v>
      </c>
      <c r="E191">
        <v>19</v>
      </c>
    </row>
    <row r="192" spans="1:5" x14ac:dyDescent="0.2">
      <c r="A192" t="s">
        <v>20</v>
      </c>
      <c r="B192">
        <v>307</v>
      </c>
      <c r="D192" t="s">
        <v>14</v>
      </c>
      <c r="E192">
        <v>1258</v>
      </c>
    </row>
    <row r="193" spans="1:5" x14ac:dyDescent="0.2">
      <c r="A193" t="s">
        <v>20</v>
      </c>
      <c r="B193">
        <v>2441</v>
      </c>
      <c r="D193" t="s">
        <v>14</v>
      </c>
      <c r="E193">
        <v>362</v>
      </c>
    </row>
    <row r="194" spans="1:5" x14ac:dyDescent="0.2">
      <c r="A194" t="s">
        <v>20</v>
      </c>
      <c r="B194">
        <v>1385</v>
      </c>
      <c r="D194" t="s">
        <v>14</v>
      </c>
      <c r="E194">
        <v>133</v>
      </c>
    </row>
    <row r="195" spans="1:5" x14ac:dyDescent="0.2">
      <c r="A195" t="s">
        <v>20</v>
      </c>
      <c r="B195">
        <v>190</v>
      </c>
      <c r="D195" t="s">
        <v>14</v>
      </c>
      <c r="E195">
        <v>846</v>
      </c>
    </row>
    <row r="196" spans="1:5" x14ac:dyDescent="0.2">
      <c r="A196" t="s">
        <v>20</v>
      </c>
      <c r="B196">
        <v>470</v>
      </c>
      <c r="D196" t="s">
        <v>14</v>
      </c>
      <c r="E196">
        <v>10</v>
      </c>
    </row>
    <row r="197" spans="1:5" x14ac:dyDescent="0.2">
      <c r="A197" t="s">
        <v>20</v>
      </c>
      <c r="B197">
        <v>253</v>
      </c>
      <c r="D197" t="s">
        <v>14</v>
      </c>
      <c r="E197">
        <v>191</v>
      </c>
    </row>
    <row r="198" spans="1:5" x14ac:dyDescent="0.2">
      <c r="A198" t="s">
        <v>20</v>
      </c>
      <c r="B198">
        <v>1113</v>
      </c>
      <c r="D198" t="s">
        <v>14</v>
      </c>
      <c r="E198">
        <v>1979</v>
      </c>
    </row>
    <row r="199" spans="1:5" x14ac:dyDescent="0.2">
      <c r="A199" t="s">
        <v>20</v>
      </c>
      <c r="B199">
        <v>2283</v>
      </c>
      <c r="D199" t="s">
        <v>14</v>
      </c>
      <c r="E199">
        <v>63</v>
      </c>
    </row>
    <row r="200" spans="1:5" x14ac:dyDescent="0.2">
      <c r="A200" t="s">
        <v>20</v>
      </c>
      <c r="B200">
        <v>1095</v>
      </c>
      <c r="D200" t="s">
        <v>14</v>
      </c>
      <c r="E200">
        <v>6080</v>
      </c>
    </row>
    <row r="201" spans="1:5" x14ac:dyDescent="0.2">
      <c r="A201" t="s">
        <v>20</v>
      </c>
      <c r="B201">
        <v>1690</v>
      </c>
      <c r="D201" t="s">
        <v>14</v>
      </c>
      <c r="E201">
        <v>80</v>
      </c>
    </row>
    <row r="202" spans="1:5" x14ac:dyDescent="0.2">
      <c r="A202" t="s">
        <v>20</v>
      </c>
      <c r="B202">
        <v>191</v>
      </c>
      <c r="D202" t="s">
        <v>14</v>
      </c>
      <c r="E202">
        <v>9</v>
      </c>
    </row>
    <row r="203" spans="1:5" x14ac:dyDescent="0.2">
      <c r="A203" t="s">
        <v>20</v>
      </c>
      <c r="B203">
        <v>2013</v>
      </c>
      <c r="D203" t="s">
        <v>14</v>
      </c>
      <c r="E203">
        <v>1784</v>
      </c>
    </row>
    <row r="204" spans="1:5" x14ac:dyDescent="0.2">
      <c r="A204" t="s">
        <v>20</v>
      </c>
      <c r="B204">
        <v>1703</v>
      </c>
      <c r="D204" t="s">
        <v>14</v>
      </c>
      <c r="E204">
        <v>243</v>
      </c>
    </row>
    <row r="205" spans="1:5" x14ac:dyDescent="0.2">
      <c r="A205" t="s">
        <v>20</v>
      </c>
      <c r="B205">
        <v>80</v>
      </c>
      <c r="D205" t="s">
        <v>14</v>
      </c>
      <c r="E205">
        <v>1296</v>
      </c>
    </row>
    <row r="206" spans="1:5" x14ac:dyDescent="0.2">
      <c r="A206" t="s">
        <v>20</v>
      </c>
      <c r="B206">
        <v>41</v>
      </c>
      <c r="D206" t="s">
        <v>14</v>
      </c>
      <c r="E206">
        <v>77</v>
      </c>
    </row>
    <row r="207" spans="1:5" x14ac:dyDescent="0.2">
      <c r="A207" t="s">
        <v>20</v>
      </c>
      <c r="B207">
        <v>187</v>
      </c>
      <c r="D207" t="s">
        <v>14</v>
      </c>
      <c r="E207">
        <v>395</v>
      </c>
    </row>
    <row r="208" spans="1:5" x14ac:dyDescent="0.2">
      <c r="A208" t="s">
        <v>20</v>
      </c>
      <c r="B208">
        <v>2875</v>
      </c>
      <c r="D208" t="s">
        <v>14</v>
      </c>
      <c r="E208">
        <v>49</v>
      </c>
    </row>
    <row r="209" spans="1:5" x14ac:dyDescent="0.2">
      <c r="A209" t="s">
        <v>20</v>
      </c>
      <c r="B209">
        <v>88</v>
      </c>
      <c r="D209" t="s">
        <v>14</v>
      </c>
      <c r="E209">
        <v>180</v>
      </c>
    </row>
    <row r="210" spans="1:5" x14ac:dyDescent="0.2">
      <c r="A210" t="s">
        <v>20</v>
      </c>
      <c r="B210">
        <v>191</v>
      </c>
      <c r="D210" t="s">
        <v>14</v>
      </c>
      <c r="E210">
        <v>2690</v>
      </c>
    </row>
    <row r="211" spans="1:5" x14ac:dyDescent="0.2">
      <c r="A211" t="s">
        <v>20</v>
      </c>
      <c r="B211">
        <v>139</v>
      </c>
      <c r="D211" t="s">
        <v>14</v>
      </c>
      <c r="E211">
        <v>2779</v>
      </c>
    </row>
    <row r="212" spans="1:5" x14ac:dyDescent="0.2">
      <c r="A212" t="s">
        <v>20</v>
      </c>
      <c r="B212">
        <v>186</v>
      </c>
      <c r="D212" t="s">
        <v>14</v>
      </c>
      <c r="E212">
        <v>92</v>
      </c>
    </row>
    <row r="213" spans="1:5" x14ac:dyDescent="0.2">
      <c r="A213" t="s">
        <v>20</v>
      </c>
      <c r="B213">
        <v>112</v>
      </c>
      <c r="D213" t="s">
        <v>14</v>
      </c>
      <c r="E213">
        <v>1028</v>
      </c>
    </row>
    <row r="214" spans="1:5" x14ac:dyDescent="0.2">
      <c r="A214" t="s">
        <v>20</v>
      </c>
      <c r="B214">
        <v>101</v>
      </c>
      <c r="D214" t="s">
        <v>14</v>
      </c>
      <c r="E214">
        <v>26</v>
      </c>
    </row>
    <row r="215" spans="1:5" x14ac:dyDescent="0.2">
      <c r="A215" t="s">
        <v>20</v>
      </c>
      <c r="B215">
        <v>206</v>
      </c>
      <c r="D215" t="s">
        <v>14</v>
      </c>
      <c r="E215">
        <v>1790</v>
      </c>
    </row>
    <row r="216" spans="1:5" x14ac:dyDescent="0.2">
      <c r="A216" t="s">
        <v>20</v>
      </c>
      <c r="B216">
        <v>154</v>
      </c>
      <c r="D216" t="s">
        <v>14</v>
      </c>
      <c r="E216">
        <v>37</v>
      </c>
    </row>
    <row r="217" spans="1:5" x14ac:dyDescent="0.2">
      <c r="A217" t="s">
        <v>20</v>
      </c>
      <c r="B217">
        <v>5966</v>
      </c>
      <c r="D217" t="s">
        <v>14</v>
      </c>
      <c r="E217">
        <v>35</v>
      </c>
    </row>
    <row r="218" spans="1:5" x14ac:dyDescent="0.2">
      <c r="A218" t="s">
        <v>20</v>
      </c>
      <c r="B218">
        <v>169</v>
      </c>
      <c r="D218" t="s">
        <v>14</v>
      </c>
      <c r="E218">
        <v>558</v>
      </c>
    </row>
    <row r="219" spans="1:5" x14ac:dyDescent="0.2">
      <c r="A219" t="s">
        <v>20</v>
      </c>
      <c r="B219">
        <v>2106</v>
      </c>
      <c r="D219" t="s">
        <v>14</v>
      </c>
      <c r="E219">
        <v>64</v>
      </c>
    </row>
    <row r="220" spans="1:5" x14ac:dyDescent="0.2">
      <c r="A220" t="s">
        <v>20</v>
      </c>
      <c r="B220">
        <v>131</v>
      </c>
      <c r="D220" t="s">
        <v>14</v>
      </c>
      <c r="E220">
        <v>245</v>
      </c>
    </row>
    <row r="221" spans="1:5" x14ac:dyDescent="0.2">
      <c r="A221" t="s">
        <v>20</v>
      </c>
      <c r="B221">
        <v>84</v>
      </c>
      <c r="D221" t="s">
        <v>14</v>
      </c>
      <c r="E221">
        <v>71</v>
      </c>
    </row>
    <row r="222" spans="1:5" x14ac:dyDescent="0.2">
      <c r="A222" t="s">
        <v>20</v>
      </c>
      <c r="B222">
        <v>155</v>
      </c>
      <c r="D222" t="s">
        <v>14</v>
      </c>
      <c r="E222">
        <v>42</v>
      </c>
    </row>
    <row r="223" spans="1:5" x14ac:dyDescent="0.2">
      <c r="A223" t="s">
        <v>20</v>
      </c>
      <c r="B223">
        <v>189</v>
      </c>
      <c r="D223" t="s">
        <v>14</v>
      </c>
      <c r="E223">
        <v>156</v>
      </c>
    </row>
    <row r="224" spans="1:5" x14ac:dyDescent="0.2">
      <c r="A224" t="s">
        <v>20</v>
      </c>
      <c r="B224">
        <v>4799</v>
      </c>
      <c r="D224" t="s">
        <v>14</v>
      </c>
      <c r="E224">
        <v>1368</v>
      </c>
    </row>
    <row r="225" spans="1:5" x14ac:dyDescent="0.2">
      <c r="A225" t="s">
        <v>20</v>
      </c>
      <c r="B225">
        <v>1137</v>
      </c>
      <c r="D225" t="s">
        <v>14</v>
      </c>
      <c r="E225">
        <v>102</v>
      </c>
    </row>
    <row r="226" spans="1:5" x14ac:dyDescent="0.2">
      <c r="A226" t="s">
        <v>20</v>
      </c>
      <c r="B226">
        <v>1152</v>
      </c>
      <c r="D226" t="s">
        <v>14</v>
      </c>
      <c r="E226">
        <v>86</v>
      </c>
    </row>
    <row r="227" spans="1:5" x14ac:dyDescent="0.2">
      <c r="A227" t="s">
        <v>20</v>
      </c>
      <c r="B227">
        <v>50</v>
      </c>
      <c r="D227" t="s">
        <v>14</v>
      </c>
      <c r="E227">
        <v>253</v>
      </c>
    </row>
    <row r="228" spans="1:5" x14ac:dyDescent="0.2">
      <c r="A228" t="s">
        <v>20</v>
      </c>
      <c r="B228">
        <v>3059</v>
      </c>
      <c r="D228" t="s">
        <v>14</v>
      </c>
      <c r="E228">
        <v>157</v>
      </c>
    </row>
    <row r="229" spans="1:5" x14ac:dyDescent="0.2">
      <c r="A229" t="s">
        <v>20</v>
      </c>
      <c r="B229">
        <v>34</v>
      </c>
      <c r="D229" t="s">
        <v>14</v>
      </c>
      <c r="E229">
        <v>183</v>
      </c>
    </row>
    <row r="230" spans="1:5" x14ac:dyDescent="0.2">
      <c r="A230" t="s">
        <v>20</v>
      </c>
      <c r="B230">
        <v>220</v>
      </c>
      <c r="D230" t="s">
        <v>14</v>
      </c>
      <c r="E230">
        <v>82</v>
      </c>
    </row>
    <row r="231" spans="1:5" x14ac:dyDescent="0.2">
      <c r="A231" t="s">
        <v>20</v>
      </c>
      <c r="B231">
        <v>1604</v>
      </c>
      <c r="D231" t="s">
        <v>14</v>
      </c>
      <c r="E231">
        <v>1</v>
      </c>
    </row>
    <row r="232" spans="1:5" x14ac:dyDescent="0.2">
      <c r="A232" t="s">
        <v>20</v>
      </c>
      <c r="B232">
        <v>454</v>
      </c>
      <c r="D232" t="s">
        <v>14</v>
      </c>
      <c r="E232">
        <v>1198</v>
      </c>
    </row>
    <row r="233" spans="1:5" x14ac:dyDescent="0.2">
      <c r="A233" t="s">
        <v>20</v>
      </c>
      <c r="B233">
        <v>123</v>
      </c>
      <c r="D233" t="s">
        <v>14</v>
      </c>
      <c r="E233">
        <v>648</v>
      </c>
    </row>
    <row r="234" spans="1:5" x14ac:dyDescent="0.2">
      <c r="A234" t="s">
        <v>20</v>
      </c>
      <c r="B234">
        <v>299</v>
      </c>
      <c r="D234" t="s">
        <v>14</v>
      </c>
      <c r="E234">
        <v>64</v>
      </c>
    </row>
    <row r="235" spans="1:5" x14ac:dyDescent="0.2">
      <c r="A235" t="s">
        <v>20</v>
      </c>
      <c r="B235">
        <v>2237</v>
      </c>
      <c r="D235" t="s">
        <v>14</v>
      </c>
      <c r="E235">
        <v>62</v>
      </c>
    </row>
    <row r="236" spans="1:5" x14ac:dyDescent="0.2">
      <c r="A236" t="s">
        <v>20</v>
      </c>
      <c r="B236">
        <v>645</v>
      </c>
      <c r="D236" t="s">
        <v>14</v>
      </c>
      <c r="E236">
        <v>750</v>
      </c>
    </row>
    <row r="237" spans="1:5" x14ac:dyDescent="0.2">
      <c r="A237" t="s">
        <v>20</v>
      </c>
      <c r="B237">
        <v>484</v>
      </c>
      <c r="D237" t="s">
        <v>14</v>
      </c>
      <c r="E237">
        <v>105</v>
      </c>
    </row>
    <row r="238" spans="1:5" x14ac:dyDescent="0.2">
      <c r="A238" t="s">
        <v>20</v>
      </c>
      <c r="B238">
        <v>154</v>
      </c>
      <c r="D238" t="s">
        <v>14</v>
      </c>
      <c r="E238">
        <v>2604</v>
      </c>
    </row>
    <row r="239" spans="1:5" x14ac:dyDescent="0.2">
      <c r="A239" t="s">
        <v>20</v>
      </c>
      <c r="B239">
        <v>82</v>
      </c>
      <c r="D239" t="s">
        <v>14</v>
      </c>
      <c r="E239">
        <v>65</v>
      </c>
    </row>
    <row r="240" spans="1:5" x14ac:dyDescent="0.2">
      <c r="A240" t="s">
        <v>20</v>
      </c>
      <c r="B240">
        <v>134</v>
      </c>
      <c r="D240" t="s">
        <v>14</v>
      </c>
      <c r="E240">
        <v>94</v>
      </c>
    </row>
    <row r="241" spans="1:5" x14ac:dyDescent="0.2">
      <c r="A241" t="s">
        <v>20</v>
      </c>
      <c r="B241">
        <v>5203</v>
      </c>
      <c r="D241" t="s">
        <v>14</v>
      </c>
      <c r="E241">
        <v>257</v>
      </c>
    </row>
    <row r="242" spans="1:5" x14ac:dyDescent="0.2">
      <c r="A242" t="s">
        <v>20</v>
      </c>
      <c r="B242">
        <v>94</v>
      </c>
      <c r="D242" t="s">
        <v>14</v>
      </c>
      <c r="E242">
        <v>2928</v>
      </c>
    </row>
    <row r="243" spans="1:5" x14ac:dyDescent="0.2">
      <c r="A243" t="s">
        <v>20</v>
      </c>
      <c r="B243">
        <v>205</v>
      </c>
      <c r="D243" t="s">
        <v>14</v>
      </c>
      <c r="E243">
        <v>4697</v>
      </c>
    </row>
    <row r="244" spans="1:5" x14ac:dyDescent="0.2">
      <c r="A244" t="s">
        <v>20</v>
      </c>
      <c r="B244">
        <v>92</v>
      </c>
      <c r="D244" t="s">
        <v>14</v>
      </c>
      <c r="E244">
        <v>2915</v>
      </c>
    </row>
    <row r="245" spans="1:5" x14ac:dyDescent="0.2">
      <c r="A245" t="s">
        <v>20</v>
      </c>
      <c r="B245">
        <v>219</v>
      </c>
      <c r="D245" t="s">
        <v>14</v>
      </c>
      <c r="E245">
        <v>18</v>
      </c>
    </row>
    <row r="246" spans="1:5" x14ac:dyDescent="0.2">
      <c r="A246" t="s">
        <v>20</v>
      </c>
      <c r="B246">
        <v>2526</v>
      </c>
      <c r="D246" t="s">
        <v>14</v>
      </c>
      <c r="E246">
        <v>602</v>
      </c>
    </row>
    <row r="247" spans="1:5" x14ac:dyDescent="0.2">
      <c r="A247" t="s">
        <v>20</v>
      </c>
      <c r="B247">
        <v>94</v>
      </c>
      <c r="D247" t="s">
        <v>14</v>
      </c>
      <c r="E247">
        <v>1</v>
      </c>
    </row>
    <row r="248" spans="1:5" x14ac:dyDescent="0.2">
      <c r="A248" t="s">
        <v>20</v>
      </c>
      <c r="B248">
        <v>1713</v>
      </c>
      <c r="D248" t="s">
        <v>14</v>
      </c>
      <c r="E248">
        <v>3868</v>
      </c>
    </row>
    <row r="249" spans="1:5" x14ac:dyDescent="0.2">
      <c r="A249" t="s">
        <v>20</v>
      </c>
      <c r="B249">
        <v>249</v>
      </c>
      <c r="D249" t="s">
        <v>14</v>
      </c>
      <c r="E249">
        <v>504</v>
      </c>
    </row>
    <row r="250" spans="1:5" x14ac:dyDescent="0.2">
      <c r="A250" t="s">
        <v>20</v>
      </c>
      <c r="B250">
        <v>192</v>
      </c>
      <c r="D250" t="s">
        <v>14</v>
      </c>
      <c r="E250">
        <v>14</v>
      </c>
    </row>
    <row r="251" spans="1:5" x14ac:dyDescent="0.2">
      <c r="A251" t="s">
        <v>20</v>
      </c>
      <c r="B251">
        <v>247</v>
      </c>
      <c r="D251" t="s">
        <v>14</v>
      </c>
      <c r="E251">
        <v>750</v>
      </c>
    </row>
    <row r="252" spans="1:5" x14ac:dyDescent="0.2">
      <c r="A252" t="s">
        <v>20</v>
      </c>
      <c r="B252">
        <v>2293</v>
      </c>
      <c r="D252" t="s">
        <v>14</v>
      </c>
      <c r="E252">
        <v>77</v>
      </c>
    </row>
    <row r="253" spans="1:5" x14ac:dyDescent="0.2">
      <c r="A253" t="s">
        <v>20</v>
      </c>
      <c r="B253">
        <v>3131</v>
      </c>
      <c r="D253" t="s">
        <v>14</v>
      </c>
      <c r="E253">
        <v>752</v>
      </c>
    </row>
    <row r="254" spans="1:5" x14ac:dyDescent="0.2">
      <c r="A254" t="s">
        <v>20</v>
      </c>
      <c r="B254">
        <v>143</v>
      </c>
      <c r="D254" t="s">
        <v>14</v>
      </c>
      <c r="E254">
        <v>131</v>
      </c>
    </row>
    <row r="255" spans="1:5" x14ac:dyDescent="0.2">
      <c r="A255" t="s">
        <v>20</v>
      </c>
      <c r="B255">
        <v>296</v>
      </c>
      <c r="D255" t="s">
        <v>14</v>
      </c>
      <c r="E255">
        <v>87</v>
      </c>
    </row>
    <row r="256" spans="1:5" x14ac:dyDescent="0.2">
      <c r="A256" t="s">
        <v>20</v>
      </c>
      <c r="B256">
        <v>170</v>
      </c>
      <c r="D256" t="s">
        <v>14</v>
      </c>
      <c r="E256">
        <v>1063</v>
      </c>
    </row>
    <row r="257" spans="1:5" x14ac:dyDescent="0.2">
      <c r="A257" t="s">
        <v>20</v>
      </c>
      <c r="B257">
        <v>86</v>
      </c>
      <c r="D257" t="s">
        <v>14</v>
      </c>
      <c r="E257">
        <v>76</v>
      </c>
    </row>
    <row r="258" spans="1:5" x14ac:dyDescent="0.2">
      <c r="A258" t="s">
        <v>20</v>
      </c>
      <c r="B258">
        <v>6286</v>
      </c>
      <c r="D258" t="s">
        <v>14</v>
      </c>
      <c r="E258">
        <v>4428</v>
      </c>
    </row>
    <row r="259" spans="1:5" x14ac:dyDescent="0.2">
      <c r="A259" t="s">
        <v>20</v>
      </c>
      <c r="B259">
        <v>3727</v>
      </c>
      <c r="D259" t="s">
        <v>14</v>
      </c>
      <c r="E259">
        <v>58</v>
      </c>
    </row>
    <row r="260" spans="1:5" x14ac:dyDescent="0.2">
      <c r="A260" t="s">
        <v>20</v>
      </c>
      <c r="B260">
        <v>1605</v>
      </c>
      <c r="D260" t="s">
        <v>14</v>
      </c>
      <c r="E260">
        <v>111</v>
      </c>
    </row>
    <row r="261" spans="1:5" x14ac:dyDescent="0.2">
      <c r="A261" t="s">
        <v>20</v>
      </c>
      <c r="B261">
        <v>2120</v>
      </c>
      <c r="D261" t="s">
        <v>14</v>
      </c>
      <c r="E261">
        <v>2955</v>
      </c>
    </row>
    <row r="262" spans="1:5" x14ac:dyDescent="0.2">
      <c r="A262" t="s">
        <v>20</v>
      </c>
      <c r="B262">
        <v>50</v>
      </c>
      <c r="D262" t="s">
        <v>14</v>
      </c>
      <c r="E262">
        <v>1657</v>
      </c>
    </row>
    <row r="263" spans="1:5" x14ac:dyDescent="0.2">
      <c r="A263" t="s">
        <v>20</v>
      </c>
      <c r="B263">
        <v>2080</v>
      </c>
      <c r="D263" t="s">
        <v>14</v>
      </c>
      <c r="E263">
        <v>926</v>
      </c>
    </row>
    <row r="264" spans="1:5" x14ac:dyDescent="0.2">
      <c r="A264" t="s">
        <v>20</v>
      </c>
      <c r="B264">
        <v>2105</v>
      </c>
      <c r="D264" t="s">
        <v>14</v>
      </c>
      <c r="E264">
        <v>77</v>
      </c>
    </row>
    <row r="265" spans="1:5" x14ac:dyDescent="0.2">
      <c r="A265" t="s">
        <v>20</v>
      </c>
      <c r="B265">
        <v>2436</v>
      </c>
      <c r="D265" t="s">
        <v>14</v>
      </c>
      <c r="E265">
        <v>1748</v>
      </c>
    </row>
    <row r="266" spans="1:5" x14ac:dyDescent="0.2">
      <c r="A266" t="s">
        <v>20</v>
      </c>
      <c r="B266">
        <v>80</v>
      </c>
      <c r="D266" t="s">
        <v>14</v>
      </c>
      <c r="E266">
        <v>79</v>
      </c>
    </row>
    <row r="267" spans="1:5" x14ac:dyDescent="0.2">
      <c r="A267" t="s">
        <v>20</v>
      </c>
      <c r="B267">
        <v>42</v>
      </c>
      <c r="D267" t="s">
        <v>14</v>
      </c>
      <c r="E267">
        <v>889</v>
      </c>
    </row>
    <row r="268" spans="1:5" x14ac:dyDescent="0.2">
      <c r="A268" t="s">
        <v>20</v>
      </c>
      <c r="B268">
        <v>139</v>
      </c>
      <c r="D268" t="s">
        <v>14</v>
      </c>
      <c r="E268">
        <v>56</v>
      </c>
    </row>
    <row r="269" spans="1:5" x14ac:dyDescent="0.2">
      <c r="A269" t="s">
        <v>20</v>
      </c>
      <c r="B269">
        <v>159</v>
      </c>
      <c r="D269" t="s">
        <v>14</v>
      </c>
      <c r="E269">
        <v>1</v>
      </c>
    </row>
    <row r="270" spans="1:5" x14ac:dyDescent="0.2">
      <c r="A270" t="s">
        <v>20</v>
      </c>
      <c r="B270">
        <v>381</v>
      </c>
      <c r="D270" t="s">
        <v>14</v>
      </c>
      <c r="E270">
        <v>83</v>
      </c>
    </row>
    <row r="271" spans="1:5" x14ac:dyDescent="0.2">
      <c r="A271" t="s">
        <v>20</v>
      </c>
      <c r="B271">
        <v>194</v>
      </c>
      <c r="D271" t="s">
        <v>14</v>
      </c>
      <c r="E271">
        <v>2025</v>
      </c>
    </row>
    <row r="272" spans="1:5" x14ac:dyDescent="0.2">
      <c r="A272" t="s">
        <v>20</v>
      </c>
      <c r="B272">
        <v>106</v>
      </c>
      <c r="D272" t="s">
        <v>14</v>
      </c>
      <c r="E272">
        <v>14</v>
      </c>
    </row>
    <row r="273" spans="1:5" x14ac:dyDescent="0.2">
      <c r="A273" t="s">
        <v>20</v>
      </c>
      <c r="B273">
        <v>142</v>
      </c>
      <c r="D273" t="s">
        <v>14</v>
      </c>
      <c r="E273">
        <v>656</v>
      </c>
    </row>
    <row r="274" spans="1:5" x14ac:dyDescent="0.2">
      <c r="A274" t="s">
        <v>20</v>
      </c>
      <c r="B274">
        <v>211</v>
      </c>
      <c r="D274" t="s">
        <v>14</v>
      </c>
      <c r="E274">
        <v>1596</v>
      </c>
    </row>
    <row r="275" spans="1:5" x14ac:dyDescent="0.2">
      <c r="A275" t="s">
        <v>20</v>
      </c>
      <c r="B275">
        <v>2756</v>
      </c>
      <c r="D275" t="s">
        <v>14</v>
      </c>
      <c r="E275">
        <v>10</v>
      </c>
    </row>
    <row r="276" spans="1:5" x14ac:dyDescent="0.2">
      <c r="A276" t="s">
        <v>20</v>
      </c>
      <c r="B276">
        <v>173</v>
      </c>
      <c r="D276" t="s">
        <v>14</v>
      </c>
      <c r="E276">
        <v>1121</v>
      </c>
    </row>
    <row r="277" spans="1:5" x14ac:dyDescent="0.2">
      <c r="A277" t="s">
        <v>20</v>
      </c>
      <c r="B277">
        <v>87</v>
      </c>
      <c r="D277" t="s">
        <v>14</v>
      </c>
      <c r="E277">
        <v>15</v>
      </c>
    </row>
    <row r="278" spans="1:5" x14ac:dyDescent="0.2">
      <c r="A278" t="s">
        <v>20</v>
      </c>
      <c r="B278">
        <v>1572</v>
      </c>
      <c r="D278" t="s">
        <v>14</v>
      </c>
      <c r="E278">
        <v>191</v>
      </c>
    </row>
    <row r="279" spans="1:5" x14ac:dyDescent="0.2">
      <c r="A279" t="s">
        <v>20</v>
      </c>
      <c r="B279">
        <v>2346</v>
      </c>
      <c r="D279" t="s">
        <v>14</v>
      </c>
      <c r="E279">
        <v>16</v>
      </c>
    </row>
    <row r="280" spans="1:5" x14ac:dyDescent="0.2">
      <c r="A280" t="s">
        <v>20</v>
      </c>
      <c r="B280">
        <v>115</v>
      </c>
      <c r="D280" t="s">
        <v>14</v>
      </c>
      <c r="E280">
        <v>17</v>
      </c>
    </row>
    <row r="281" spans="1:5" x14ac:dyDescent="0.2">
      <c r="A281" t="s">
        <v>20</v>
      </c>
      <c r="B281">
        <v>85</v>
      </c>
      <c r="D281" t="s">
        <v>14</v>
      </c>
      <c r="E281">
        <v>34</v>
      </c>
    </row>
    <row r="282" spans="1:5" x14ac:dyDescent="0.2">
      <c r="A282" t="s">
        <v>20</v>
      </c>
      <c r="B282">
        <v>144</v>
      </c>
      <c r="D282" t="s">
        <v>14</v>
      </c>
      <c r="E282">
        <v>1</v>
      </c>
    </row>
    <row r="283" spans="1:5" x14ac:dyDescent="0.2">
      <c r="A283" t="s">
        <v>20</v>
      </c>
      <c r="B283">
        <v>2443</v>
      </c>
      <c r="D283" t="s">
        <v>14</v>
      </c>
      <c r="E283">
        <v>1274</v>
      </c>
    </row>
    <row r="284" spans="1:5" x14ac:dyDescent="0.2">
      <c r="A284" t="s">
        <v>20</v>
      </c>
      <c r="B284">
        <v>64</v>
      </c>
      <c r="D284" t="s">
        <v>14</v>
      </c>
      <c r="E284">
        <v>210</v>
      </c>
    </row>
    <row r="285" spans="1:5" x14ac:dyDescent="0.2">
      <c r="A285" t="s">
        <v>20</v>
      </c>
      <c r="B285">
        <v>268</v>
      </c>
      <c r="D285" t="s">
        <v>14</v>
      </c>
      <c r="E285">
        <v>248</v>
      </c>
    </row>
    <row r="286" spans="1:5" x14ac:dyDescent="0.2">
      <c r="A286" t="s">
        <v>20</v>
      </c>
      <c r="B286">
        <v>195</v>
      </c>
      <c r="D286" t="s">
        <v>14</v>
      </c>
      <c r="E286">
        <v>513</v>
      </c>
    </row>
    <row r="287" spans="1:5" x14ac:dyDescent="0.2">
      <c r="A287" t="s">
        <v>20</v>
      </c>
      <c r="B287">
        <v>186</v>
      </c>
      <c r="D287" t="s">
        <v>14</v>
      </c>
      <c r="E287">
        <v>3410</v>
      </c>
    </row>
    <row r="288" spans="1:5" x14ac:dyDescent="0.2">
      <c r="A288" t="s">
        <v>20</v>
      </c>
      <c r="B288">
        <v>460</v>
      </c>
      <c r="D288" t="s">
        <v>14</v>
      </c>
      <c r="E288">
        <v>10</v>
      </c>
    </row>
    <row r="289" spans="1:5" x14ac:dyDescent="0.2">
      <c r="A289" t="s">
        <v>20</v>
      </c>
      <c r="B289">
        <v>2528</v>
      </c>
      <c r="D289" t="s">
        <v>14</v>
      </c>
      <c r="E289">
        <v>2201</v>
      </c>
    </row>
    <row r="290" spans="1:5" x14ac:dyDescent="0.2">
      <c r="A290" t="s">
        <v>20</v>
      </c>
      <c r="B290">
        <v>3657</v>
      </c>
      <c r="D290" t="s">
        <v>14</v>
      </c>
      <c r="E290">
        <v>676</v>
      </c>
    </row>
    <row r="291" spans="1:5" x14ac:dyDescent="0.2">
      <c r="A291" t="s">
        <v>20</v>
      </c>
      <c r="B291">
        <v>131</v>
      </c>
      <c r="D291" t="s">
        <v>14</v>
      </c>
      <c r="E291">
        <v>831</v>
      </c>
    </row>
    <row r="292" spans="1:5" x14ac:dyDescent="0.2">
      <c r="A292" t="s">
        <v>20</v>
      </c>
      <c r="B292">
        <v>239</v>
      </c>
      <c r="D292" t="s">
        <v>14</v>
      </c>
      <c r="E292">
        <v>859</v>
      </c>
    </row>
    <row r="293" spans="1:5" x14ac:dyDescent="0.2">
      <c r="A293" t="s">
        <v>20</v>
      </c>
      <c r="B293">
        <v>78</v>
      </c>
      <c r="D293" t="s">
        <v>14</v>
      </c>
      <c r="E293">
        <v>45</v>
      </c>
    </row>
    <row r="294" spans="1:5" x14ac:dyDescent="0.2">
      <c r="A294" t="s">
        <v>20</v>
      </c>
      <c r="B294">
        <v>1773</v>
      </c>
      <c r="D294" t="s">
        <v>14</v>
      </c>
      <c r="E294">
        <v>6</v>
      </c>
    </row>
    <row r="295" spans="1:5" x14ac:dyDescent="0.2">
      <c r="A295" t="s">
        <v>20</v>
      </c>
      <c r="B295">
        <v>32</v>
      </c>
      <c r="D295" t="s">
        <v>14</v>
      </c>
      <c r="E295">
        <v>7</v>
      </c>
    </row>
    <row r="296" spans="1:5" x14ac:dyDescent="0.2">
      <c r="A296" t="s">
        <v>20</v>
      </c>
      <c r="B296">
        <v>369</v>
      </c>
      <c r="D296" t="s">
        <v>14</v>
      </c>
      <c r="E296">
        <v>31</v>
      </c>
    </row>
    <row r="297" spans="1:5" x14ac:dyDescent="0.2">
      <c r="A297" t="s">
        <v>20</v>
      </c>
      <c r="B297">
        <v>89</v>
      </c>
      <c r="D297" t="s">
        <v>14</v>
      </c>
      <c r="E297">
        <v>78</v>
      </c>
    </row>
    <row r="298" spans="1:5" x14ac:dyDescent="0.2">
      <c r="A298" t="s">
        <v>20</v>
      </c>
      <c r="B298">
        <v>147</v>
      </c>
      <c r="D298" t="s">
        <v>14</v>
      </c>
      <c r="E298">
        <v>1225</v>
      </c>
    </row>
    <row r="299" spans="1:5" x14ac:dyDescent="0.2">
      <c r="A299" t="s">
        <v>20</v>
      </c>
      <c r="B299">
        <v>126</v>
      </c>
      <c r="D299" t="s">
        <v>14</v>
      </c>
      <c r="E299">
        <v>1</v>
      </c>
    </row>
    <row r="300" spans="1:5" x14ac:dyDescent="0.2">
      <c r="A300" t="s">
        <v>20</v>
      </c>
      <c r="B300">
        <v>2218</v>
      </c>
      <c r="D300" t="s">
        <v>14</v>
      </c>
      <c r="E300">
        <v>67</v>
      </c>
    </row>
    <row r="301" spans="1:5" x14ac:dyDescent="0.2">
      <c r="A301" t="s">
        <v>20</v>
      </c>
      <c r="B301">
        <v>202</v>
      </c>
      <c r="D301" t="s">
        <v>14</v>
      </c>
      <c r="E301">
        <v>19</v>
      </c>
    </row>
    <row r="302" spans="1:5" x14ac:dyDescent="0.2">
      <c r="A302" t="s">
        <v>20</v>
      </c>
      <c r="B302">
        <v>140</v>
      </c>
      <c r="D302" t="s">
        <v>14</v>
      </c>
      <c r="E302">
        <v>2108</v>
      </c>
    </row>
    <row r="303" spans="1:5" x14ac:dyDescent="0.2">
      <c r="A303" t="s">
        <v>20</v>
      </c>
      <c r="B303">
        <v>1052</v>
      </c>
      <c r="D303" t="s">
        <v>14</v>
      </c>
      <c r="E303">
        <v>679</v>
      </c>
    </row>
    <row r="304" spans="1:5" x14ac:dyDescent="0.2">
      <c r="A304" t="s">
        <v>20</v>
      </c>
      <c r="B304">
        <v>247</v>
      </c>
      <c r="D304" t="s">
        <v>14</v>
      </c>
      <c r="E304">
        <v>36</v>
      </c>
    </row>
    <row r="305" spans="1:5" x14ac:dyDescent="0.2">
      <c r="A305" t="s">
        <v>20</v>
      </c>
      <c r="B305">
        <v>84</v>
      </c>
      <c r="D305" t="s">
        <v>14</v>
      </c>
      <c r="E305">
        <v>47</v>
      </c>
    </row>
    <row r="306" spans="1:5" x14ac:dyDescent="0.2">
      <c r="A306" t="s">
        <v>20</v>
      </c>
      <c r="B306">
        <v>88</v>
      </c>
      <c r="D306" t="s">
        <v>14</v>
      </c>
      <c r="E306">
        <v>70</v>
      </c>
    </row>
    <row r="307" spans="1:5" x14ac:dyDescent="0.2">
      <c r="A307" t="s">
        <v>20</v>
      </c>
      <c r="B307">
        <v>156</v>
      </c>
      <c r="D307" t="s">
        <v>14</v>
      </c>
      <c r="E307">
        <v>154</v>
      </c>
    </row>
    <row r="308" spans="1:5" x14ac:dyDescent="0.2">
      <c r="A308" t="s">
        <v>20</v>
      </c>
      <c r="B308">
        <v>2985</v>
      </c>
      <c r="D308" t="s">
        <v>14</v>
      </c>
      <c r="E308">
        <v>22</v>
      </c>
    </row>
    <row r="309" spans="1:5" x14ac:dyDescent="0.2">
      <c r="A309" t="s">
        <v>20</v>
      </c>
      <c r="B309">
        <v>762</v>
      </c>
      <c r="D309" t="s">
        <v>14</v>
      </c>
      <c r="E309">
        <v>1758</v>
      </c>
    </row>
    <row r="310" spans="1:5" x14ac:dyDescent="0.2">
      <c r="A310" t="s">
        <v>20</v>
      </c>
      <c r="B310">
        <v>554</v>
      </c>
      <c r="D310" t="s">
        <v>14</v>
      </c>
      <c r="E310">
        <v>94</v>
      </c>
    </row>
    <row r="311" spans="1:5" x14ac:dyDescent="0.2">
      <c r="A311" t="s">
        <v>20</v>
      </c>
      <c r="B311">
        <v>135</v>
      </c>
      <c r="D311" t="s">
        <v>14</v>
      </c>
      <c r="E311">
        <v>33</v>
      </c>
    </row>
    <row r="312" spans="1:5" x14ac:dyDescent="0.2">
      <c r="A312" t="s">
        <v>20</v>
      </c>
      <c r="B312">
        <v>122</v>
      </c>
      <c r="D312" t="s">
        <v>14</v>
      </c>
      <c r="E312">
        <v>1</v>
      </c>
    </row>
    <row r="313" spans="1:5" x14ac:dyDescent="0.2">
      <c r="A313" t="s">
        <v>20</v>
      </c>
      <c r="B313">
        <v>221</v>
      </c>
      <c r="D313" t="s">
        <v>14</v>
      </c>
      <c r="E313">
        <v>31</v>
      </c>
    </row>
    <row r="314" spans="1:5" x14ac:dyDescent="0.2">
      <c r="A314" t="s">
        <v>20</v>
      </c>
      <c r="B314">
        <v>126</v>
      </c>
      <c r="D314" t="s">
        <v>14</v>
      </c>
      <c r="E314">
        <v>35</v>
      </c>
    </row>
    <row r="315" spans="1:5" x14ac:dyDescent="0.2">
      <c r="A315" t="s">
        <v>20</v>
      </c>
      <c r="B315">
        <v>1022</v>
      </c>
      <c r="D315" t="s">
        <v>14</v>
      </c>
      <c r="E315">
        <v>63</v>
      </c>
    </row>
    <row r="316" spans="1:5" x14ac:dyDescent="0.2">
      <c r="A316" t="s">
        <v>20</v>
      </c>
      <c r="B316">
        <v>3177</v>
      </c>
      <c r="D316" t="s">
        <v>14</v>
      </c>
      <c r="E316">
        <v>526</v>
      </c>
    </row>
    <row r="317" spans="1:5" x14ac:dyDescent="0.2">
      <c r="A317" t="s">
        <v>20</v>
      </c>
      <c r="B317">
        <v>198</v>
      </c>
      <c r="D317" t="s">
        <v>14</v>
      </c>
      <c r="E317">
        <v>121</v>
      </c>
    </row>
    <row r="318" spans="1:5" x14ac:dyDescent="0.2">
      <c r="A318" t="s">
        <v>20</v>
      </c>
      <c r="B318">
        <v>85</v>
      </c>
      <c r="D318" t="s">
        <v>14</v>
      </c>
      <c r="E318">
        <v>67</v>
      </c>
    </row>
    <row r="319" spans="1:5" x14ac:dyDescent="0.2">
      <c r="A319" t="s">
        <v>20</v>
      </c>
      <c r="B319">
        <v>3596</v>
      </c>
      <c r="D319" t="s">
        <v>14</v>
      </c>
      <c r="E319">
        <v>57</v>
      </c>
    </row>
    <row r="320" spans="1:5" x14ac:dyDescent="0.2">
      <c r="A320" t="s">
        <v>20</v>
      </c>
      <c r="B320">
        <v>244</v>
      </c>
      <c r="D320" t="s">
        <v>14</v>
      </c>
      <c r="E320">
        <v>1229</v>
      </c>
    </row>
    <row r="321" spans="1:5" x14ac:dyDescent="0.2">
      <c r="A321" t="s">
        <v>20</v>
      </c>
      <c r="B321">
        <v>5180</v>
      </c>
      <c r="D321" t="s">
        <v>14</v>
      </c>
      <c r="E321">
        <v>12</v>
      </c>
    </row>
    <row r="322" spans="1:5" x14ac:dyDescent="0.2">
      <c r="A322" t="s">
        <v>20</v>
      </c>
      <c r="B322">
        <v>589</v>
      </c>
      <c r="D322" t="s">
        <v>14</v>
      </c>
      <c r="E322">
        <v>452</v>
      </c>
    </row>
    <row r="323" spans="1:5" x14ac:dyDescent="0.2">
      <c r="A323" t="s">
        <v>20</v>
      </c>
      <c r="B323">
        <v>2725</v>
      </c>
      <c r="D323" t="s">
        <v>14</v>
      </c>
      <c r="E323">
        <v>1886</v>
      </c>
    </row>
    <row r="324" spans="1:5" x14ac:dyDescent="0.2">
      <c r="A324" t="s">
        <v>20</v>
      </c>
      <c r="B324">
        <v>300</v>
      </c>
      <c r="D324" t="s">
        <v>14</v>
      </c>
      <c r="E324">
        <v>1825</v>
      </c>
    </row>
    <row r="325" spans="1:5" x14ac:dyDescent="0.2">
      <c r="A325" t="s">
        <v>20</v>
      </c>
      <c r="B325">
        <v>144</v>
      </c>
      <c r="D325" t="s">
        <v>14</v>
      </c>
      <c r="E325">
        <v>31</v>
      </c>
    </row>
    <row r="326" spans="1:5" x14ac:dyDescent="0.2">
      <c r="A326" t="s">
        <v>20</v>
      </c>
      <c r="B326">
        <v>87</v>
      </c>
      <c r="D326" t="s">
        <v>14</v>
      </c>
      <c r="E326">
        <v>107</v>
      </c>
    </row>
    <row r="327" spans="1:5" x14ac:dyDescent="0.2">
      <c r="A327" t="s">
        <v>20</v>
      </c>
      <c r="B327">
        <v>3116</v>
      </c>
      <c r="D327" t="s">
        <v>14</v>
      </c>
      <c r="E327">
        <v>27</v>
      </c>
    </row>
    <row r="328" spans="1:5" x14ac:dyDescent="0.2">
      <c r="A328" t="s">
        <v>20</v>
      </c>
      <c r="B328">
        <v>909</v>
      </c>
      <c r="D328" t="s">
        <v>14</v>
      </c>
      <c r="E328">
        <v>1221</v>
      </c>
    </row>
    <row r="329" spans="1:5" x14ac:dyDescent="0.2">
      <c r="A329" t="s">
        <v>20</v>
      </c>
      <c r="B329">
        <v>1613</v>
      </c>
      <c r="D329" t="s">
        <v>14</v>
      </c>
      <c r="E329">
        <v>1</v>
      </c>
    </row>
    <row r="330" spans="1:5" x14ac:dyDescent="0.2">
      <c r="A330" t="s">
        <v>20</v>
      </c>
      <c r="B330">
        <v>136</v>
      </c>
      <c r="D330" t="s">
        <v>14</v>
      </c>
      <c r="E330">
        <v>16</v>
      </c>
    </row>
    <row r="331" spans="1:5" x14ac:dyDescent="0.2">
      <c r="A331" t="s">
        <v>20</v>
      </c>
      <c r="B331">
        <v>130</v>
      </c>
      <c r="D331" t="s">
        <v>14</v>
      </c>
      <c r="E331">
        <v>41</v>
      </c>
    </row>
    <row r="332" spans="1:5" x14ac:dyDescent="0.2">
      <c r="A332" t="s">
        <v>20</v>
      </c>
      <c r="B332">
        <v>102</v>
      </c>
      <c r="D332" t="s">
        <v>14</v>
      </c>
      <c r="E332">
        <v>523</v>
      </c>
    </row>
    <row r="333" spans="1:5" x14ac:dyDescent="0.2">
      <c r="A333" t="s">
        <v>20</v>
      </c>
      <c r="B333">
        <v>4006</v>
      </c>
      <c r="D333" t="s">
        <v>14</v>
      </c>
      <c r="E333">
        <v>141</v>
      </c>
    </row>
    <row r="334" spans="1:5" x14ac:dyDescent="0.2">
      <c r="A334" t="s">
        <v>20</v>
      </c>
      <c r="B334">
        <v>1629</v>
      </c>
      <c r="D334" t="s">
        <v>14</v>
      </c>
      <c r="E334">
        <v>52</v>
      </c>
    </row>
    <row r="335" spans="1:5" x14ac:dyDescent="0.2">
      <c r="A335" t="s">
        <v>20</v>
      </c>
      <c r="B335">
        <v>2188</v>
      </c>
      <c r="D335" t="s">
        <v>14</v>
      </c>
      <c r="E335">
        <v>225</v>
      </c>
    </row>
    <row r="336" spans="1:5" x14ac:dyDescent="0.2">
      <c r="A336" t="s">
        <v>20</v>
      </c>
      <c r="B336">
        <v>2409</v>
      </c>
      <c r="D336" t="s">
        <v>14</v>
      </c>
      <c r="E336">
        <v>38</v>
      </c>
    </row>
    <row r="337" spans="1:5" x14ac:dyDescent="0.2">
      <c r="A337" t="s">
        <v>20</v>
      </c>
      <c r="B337">
        <v>194</v>
      </c>
      <c r="D337" t="s">
        <v>14</v>
      </c>
      <c r="E337">
        <v>15</v>
      </c>
    </row>
    <row r="338" spans="1:5" x14ac:dyDescent="0.2">
      <c r="A338" t="s">
        <v>20</v>
      </c>
      <c r="B338">
        <v>1140</v>
      </c>
      <c r="D338" t="s">
        <v>14</v>
      </c>
      <c r="E338">
        <v>37</v>
      </c>
    </row>
    <row r="339" spans="1:5" x14ac:dyDescent="0.2">
      <c r="A339" t="s">
        <v>20</v>
      </c>
      <c r="B339">
        <v>102</v>
      </c>
      <c r="D339" t="s">
        <v>14</v>
      </c>
      <c r="E339">
        <v>112</v>
      </c>
    </row>
    <row r="340" spans="1:5" x14ac:dyDescent="0.2">
      <c r="A340" t="s">
        <v>20</v>
      </c>
      <c r="B340">
        <v>2857</v>
      </c>
      <c r="D340" t="s">
        <v>14</v>
      </c>
      <c r="E340">
        <v>21</v>
      </c>
    </row>
    <row r="341" spans="1:5" x14ac:dyDescent="0.2">
      <c r="A341" t="s">
        <v>20</v>
      </c>
      <c r="B341">
        <v>107</v>
      </c>
      <c r="D341" t="s">
        <v>14</v>
      </c>
      <c r="E341">
        <v>67</v>
      </c>
    </row>
    <row r="342" spans="1:5" x14ac:dyDescent="0.2">
      <c r="A342" t="s">
        <v>20</v>
      </c>
      <c r="B342">
        <v>160</v>
      </c>
      <c r="D342" t="s">
        <v>14</v>
      </c>
      <c r="E342">
        <v>78</v>
      </c>
    </row>
    <row r="343" spans="1:5" x14ac:dyDescent="0.2">
      <c r="A343" t="s">
        <v>20</v>
      </c>
      <c r="B343">
        <v>2230</v>
      </c>
      <c r="D343" t="s">
        <v>14</v>
      </c>
      <c r="E343">
        <v>67</v>
      </c>
    </row>
    <row r="344" spans="1:5" x14ac:dyDescent="0.2">
      <c r="A344" t="s">
        <v>20</v>
      </c>
      <c r="B344">
        <v>316</v>
      </c>
      <c r="D344" t="s">
        <v>14</v>
      </c>
      <c r="E344">
        <v>263</v>
      </c>
    </row>
    <row r="345" spans="1:5" x14ac:dyDescent="0.2">
      <c r="A345" t="s">
        <v>20</v>
      </c>
      <c r="B345">
        <v>117</v>
      </c>
      <c r="D345" t="s">
        <v>14</v>
      </c>
      <c r="E345">
        <v>1691</v>
      </c>
    </row>
    <row r="346" spans="1:5" x14ac:dyDescent="0.2">
      <c r="A346" t="s">
        <v>20</v>
      </c>
      <c r="B346">
        <v>6406</v>
      </c>
      <c r="D346" t="s">
        <v>14</v>
      </c>
      <c r="E346">
        <v>181</v>
      </c>
    </row>
    <row r="347" spans="1:5" x14ac:dyDescent="0.2">
      <c r="A347" t="s">
        <v>20</v>
      </c>
      <c r="B347">
        <v>192</v>
      </c>
      <c r="D347" t="s">
        <v>14</v>
      </c>
      <c r="E347">
        <v>13</v>
      </c>
    </row>
    <row r="348" spans="1:5" x14ac:dyDescent="0.2">
      <c r="A348" t="s">
        <v>20</v>
      </c>
      <c r="B348">
        <v>26</v>
      </c>
      <c r="D348" t="s">
        <v>14</v>
      </c>
      <c r="E348">
        <v>1</v>
      </c>
    </row>
    <row r="349" spans="1:5" x14ac:dyDescent="0.2">
      <c r="A349" t="s">
        <v>20</v>
      </c>
      <c r="B349">
        <v>723</v>
      </c>
      <c r="D349" t="s">
        <v>14</v>
      </c>
      <c r="E349">
        <v>21</v>
      </c>
    </row>
    <row r="350" spans="1:5" x14ac:dyDescent="0.2">
      <c r="A350" t="s">
        <v>20</v>
      </c>
      <c r="B350">
        <v>170</v>
      </c>
      <c r="D350" t="s">
        <v>14</v>
      </c>
      <c r="E350">
        <v>830</v>
      </c>
    </row>
    <row r="351" spans="1:5" x14ac:dyDescent="0.2">
      <c r="A351" t="s">
        <v>20</v>
      </c>
      <c r="B351">
        <v>238</v>
      </c>
      <c r="D351" t="s">
        <v>14</v>
      </c>
      <c r="E351">
        <v>130</v>
      </c>
    </row>
    <row r="352" spans="1:5" x14ac:dyDescent="0.2">
      <c r="A352" t="s">
        <v>20</v>
      </c>
      <c r="B352">
        <v>55</v>
      </c>
      <c r="D352" t="s">
        <v>14</v>
      </c>
      <c r="E352">
        <v>55</v>
      </c>
    </row>
    <row r="353" spans="1:5" x14ac:dyDescent="0.2">
      <c r="A353" t="s">
        <v>20</v>
      </c>
      <c r="B353">
        <v>128</v>
      </c>
      <c r="D353" t="s">
        <v>14</v>
      </c>
      <c r="E353">
        <v>114</v>
      </c>
    </row>
    <row r="354" spans="1:5" x14ac:dyDescent="0.2">
      <c r="A354" t="s">
        <v>20</v>
      </c>
      <c r="B354">
        <v>2144</v>
      </c>
      <c r="D354" t="s">
        <v>14</v>
      </c>
      <c r="E354">
        <v>594</v>
      </c>
    </row>
    <row r="355" spans="1:5" x14ac:dyDescent="0.2">
      <c r="A355" t="s">
        <v>20</v>
      </c>
      <c r="B355">
        <v>2693</v>
      </c>
      <c r="D355" t="s">
        <v>14</v>
      </c>
      <c r="E355">
        <v>24</v>
      </c>
    </row>
    <row r="356" spans="1:5" x14ac:dyDescent="0.2">
      <c r="A356" t="s">
        <v>20</v>
      </c>
      <c r="B356">
        <v>432</v>
      </c>
      <c r="D356" t="s">
        <v>14</v>
      </c>
      <c r="E356">
        <v>252</v>
      </c>
    </row>
    <row r="357" spans="1:5" x14ac:dyDescent="0.2">
      <c r="A357" t="s">
        <v>20</v>
      </c>
      <c r="B357">
        <v>189</v>
      </c>
      <c r="D357" t="s">
        <v>14</v>
      </c>
      <c r="E357">
        <v>67</v>
      </c>
    </row>
    <row r="358" spans="1:5" x14ac:dyDescent="0.2">
      <c r="A358" t="s">
        <v>20</v>
      </c>
      <c r="B358">
        <v>154</v>
      </c>
      <c r="D358" t="s">
        <v>14</v>
      </c>
      <c r="E358">
        <v>742</v>
      </c>
    </row>
    <row r="359" spans="1:5" x14ac:dyDescent="0.2">
      <c r="A359" t="s">
        <v>20</v>
      </c>
      <c r="B359">
        <v>96</v>
      </c>
      <c r="D359" t="s">
        <v>14</v>
      </c>
      <c r="E359">
        <v>75</v>
      </c>
    </row>
    <row r="360" spans="1:5" x14ac:dyDescent="0.2">
      <c r="A360" t="s">
        <v>20</v>
      </c>
      <c r="B360">
        <v>3063</v>
      </c>
      <c r="D360" t="s">
        <v>14</v>
      </c>
      <c r="E360">
        <v>4405</v>
      </c>
    </row>
    <row r="361" spans="1:5" x14ac:dyDescent="0.2">
      <c r="A361" t="s">
        <v>20</v>
      </c>
      <c r="B361">
        <v>2266</v>
      </c>
      <c r="D361" t="s">
        <v>14</v>
      </c>
      <c r="E361">
        <v>92</v>
      </c>
    </row>
    <row r="362" spans="1:5" x14ac:dyDescent="0.2">
      <c r="A362" t="s">
        <v>20</v>
      </c>
      <c r="B362">
        <v>194</v>
      </c>
      <c r="D362" t="s">
        <v>14</v>
      </c>
      <c r="E362">
        <v>64</v>
      </c>
    </row>
    <row r="363" spans="1:5" x14ac:dyDescent="0.2">
      <c r="A363" t="s">
        <v>20</v>
      </c>
      <c r="B363">
        <v>129</v>
      </c>
      <c r="D363" t="s">
        <v>14</v>
      </c>
      <c r="E363">
        <v>64</v>
      </c>
    </row>
    <row r="364" spans="1:5" x14ac:dyDescent="0.2">
      <c r="A364" t="s">
        <v>20</v>
      </c>
      <c r="B364">
        <v>375</v>
      </c>
      <c r="D364" t="s">
        <v>14</v>
      </c>
      <c r="E364">
        <v>842</v>
      </c>
    </row>
    <row r="365" spans="1:5" x14ac:dyDescent="0.2">
      <c r="A365" t="s">
        <v>20</v>
      </c>
      <c r="B365">
        <v>409</v>
      </c>
      <c r="D365" t="s">
        <v>14</v>
      </c>
      <c r="E365">
        <v>112</v>
      </c>
    </row>
    <row r="366" spans="1:5" x14ac:dyDescent="0.2">
      <c r="A366" t="s">
        <v>20</v>
      </c>
      <c r="B366">
        <v>234</v>
      </c>
      <c r="D366" t="s">
        <v>14</v>
      </c>
      <c r="E366">
        <v>374</v>
      </c>
    </row>
    <row r="367" spans="1:5" x14ac:dyDescent="0.2">
      <c r="A367" t="s">
        <v>20</v>
      </c>
      <c r="B367">
        <v>3016</v>
      </c>
    </row>
    <row r="368" spans="1:5" x14ac:dyDescent="0.2">
      <c r="A368" t="s">
        <v>20</v>
      </c>
      <c r="B368">
        <v>264</v>
      </c>
    </row>
    <row r="369" spans="1:2" x14ac:dyDescent="0.2">
      <c r="A369" t="s">
        <v>20</v>
      </c>
      <c r="B369">
        <v>272</v>
      </c>
    </row>
    <row r="370" spans="1:2" x14ac:dyDescent="0.2">
      <c r="A370" t="s">
        <v>20</v>
      </c>
      <c r="B370">
        <v>419</v>
      </c>
    </row>
    <row r="371" spans="1:2" x14ac:dyDescent="0.2">
      <c r="A371" t="s">
        <v>20</v>
      </c>
      <c r="B371">
        <v>1621</v>
      </c>
    </row>
    <row r="372" spans="1:2" x14ac:dyDescent="0.2">
      <c r="A372" t="s">
        <v>20</v>
      </c>
      <c r="B372">
        <v>1101</v>
      </c>
    </row>
    <row r="373" spans="1:2" x14ac:dyDescent="0.2">
      <c r="A373" t="s">
        <v>20</v>
      </c>
      <c r="B373">
        <v>1073</v>
      </c>
    </row>
    <row r="374" spans="1:2" x14ac:dyDescent="0.2">
      <c r="A374" t="s">
        <v>20</v>
      </c>
      <c r="B374">
        <v>331</v>
      </c>
    </row>
    <row r="375" spans="1:2" x14ac:dyDescent="0.2">
      <c r="A375" t="s">
        <v>20</v>
      </c>
      <c r="B375">
        <v>1170</v>
      </c>
    </row>
    <row r="376" spans="1:2" x14ac:dyDescent="0.2">
      <c r="A376" t="s">
        <v>20</v>
      </c>
      <c r="B376">
        <v>363</v>
      </c>
    </row>
    <row r="377" spans="1:2" x14ac:dyDescent="0.2">
      <c r="A377" t="s">
        <v>20</v>
      </c>
      <c r="B377">
        <v>103</v>
      </c>
    </row>
    <row r="378" spans="1:2" x14ac:dyDescent="0.2">
      <c r="A378" t="s">
        <v>20</v>
      </c>
      <c r="B378">
        <v>147</v>
      </c>
    </row>
    <row r="379" spans="1:2" x14ac:dyDescent="0.2">
      <c r="A379" t="s">
        <v>20</v>
      </c>
      <c r="B379">
        <v>110</v>
      </c>
    </row>
    <row r="380" spans="1:2" x14ac:dyDescent="0.2">
      <c r="A380" t="s">
        <v>20</v>
      </c>
      <c r="B380">
        <v>134</v>
      </c>
    </row>
    <row r="381" spans="1:2" x14ac:dyDescent="0.2">
      <c r="A381" t="s">
        <v>20</v>
      </c>
      <c r="B381">
        <v>269</v>
      </c>
    </row>
    <row r="382" spans="1:2" x14ac:dyDescent="0.2">
      <c r="A382" t="s">
        <v>20</v>
      </c>
      <c r="B382">
        <v>175</v>
      </c>
    </row>
    <row r="383" spans="1:2" x14ac:dyDescent="0.2">
      <c r="A383" t="s">
        <v>20</v>
      </c>
      <c r="B383">
        <v>69</v>
      </c>
    </row>
    <row r="384" spans="1:2" x14ac:dyDescent="0.2">
      <c r="A384" t="s">
        <v>20</v>
      </c>
      <c r="B384">
        <v>190</v>
      </c>
    </row>
    <row r="385" spans="1:2" x14ac:dyDescent="0.2">
      <c r="A385" t="s">
        <v>20</v>
      </c>
      <c r="B385">
        <v>237</v>
      </c>
    </row>
    <row r="386" spans="1:2" x14ac:dyDescent="0.2">
      <c r="A386" t="s">
        <v>20</v>
      </c>
      <c r="B386">
        <v>196</v>
      </c>
    </row>
    <row r="387" spans="1:2" x14ac:dyDescent="0.2">
      <c r="A387" t="s">
        <v>20</v>
      </c>
      <c r="B387">
        <v>7295</v>
      </c>
    </row>
    <row r="388" spans="1:2" x14ac:dyDescent="0.2">
      <c r="A388" t="s">
        <v>20</v>
      </c>
      <c r="B388">
        <v>2893</v>
      </c>
    </row>
    <row r="389" spans="1:2" x14ac:dyDescent="0.2">
      <c r="A389" t="s">
        <v>20</v>
      </c>
      <c r="B389">
        <v>820</v>
      </c>
    </row>
    <row r="390" spans="1:2" x14ac:dyDescent="0.2">
      <c r="A390" t="s">
        <v>20</v>
      </c>
      <c r="B390">
        <v>2038</v>
      </c>
    </row>
    <row r="391" spans="1:2" x14ac:dyDescent="0.2">
      <c r="A391" t="s">
        <v>20</v>
      </c>
      <c r="B391">
        <v>116</v>
      </c>
    </row>
    <row r="392" spans="1:2" x14ac:dyDescent="0.2">
      <c r="A392" t="s">
        <v>20</v>
      </c>
      <c r="B392">
        <v>1345</v>
      </c>
    </row>
    <row r="393" spans="1:2" x14ac:dyDescent="0.2">
      <c r="A393" t="s">
        <v>20</v>
      </c>
      <c r="B393">
        <v>168</v>
      </c>
    </row>
    <row r="394" spans="1:2" x14ac:dyDescent="0.2">
      <c r="A394" t="s">
        <v>20</v>
      </c>
      <c r="B394">
        <v>137</v>
      </c>
    </row>
    <row r="395" spans="1:2" x14ac:dyDescent="0.2">
      <c r="A395" t="s">
        <v>20</v>
      </c>
      <c r="B395">
        <v>186</v>
      </c>
    </row>
    <row r="396" spans="1:2" x14ac:dyDescent="0.2">
      <c r="A396" t="s">
        <v>20</v>
      </c>
      <c r="B396">
        <v>125</v>
      </c>
    </row>
    <row r="397" spans="1:2" x14ac:dyDescent="0.2">
      <c r="A397" t="s">
        <v>20</v>
      </c>
      <c r="B397">
        <v>202</v>
      </c>
    </row>
    <row r="398" spans="1:2" x14ac:dyDescent="0.2">
      <c r="A398" t="s">
        <v>20</v>
      </c>
      <c r="B398">
        <v>103</v>
      </c>
    </row>
    <row r="399" spans="1:2" x14ac:dyDescent="0.2">
      <c r="A399" t="s">
        <v>20</v>
      </c>
      <c r="B399">
        <v>1785</v>
      </c>
    </row>
    <row r="400" spans="1:2" x14ac:dyDescent="0.2">
      <c r="A400" t="s">
        <v>20</v>
      </c>
      <c r="B400">
        <v>157</v>
      </c>
    </row>
    <row r="401" spans="1:2" x14ac:dyDescent="0.2">
      <c r="A401" t="s">
        <v>20</v>
      </c>
      <c r="B401">
        <v>555</v>
      </c>
    </row>
    <row r="402" spans="1:2" x14ac:dyDescent="0.2">
      <c r="A402" t="s">
        <v>20</v>
      </c>
      <c r="B402">
        <v>297</v>
      </c>
    </row>
    <row r="403" spans="1:2" x14ac:dyDescent="0.2">
      <c r="A403" t="s">
        <v>20</v>
      </c>
      <c r="B403">
        <v>123</v>
      </c>
    </row>
    <row r="404" spans="1:2" x14ac:dyDescent="0.2">
      <c r="A404" t="s">
        <v>20</v>
      </c>
      <c r="B404">
        <v>3036</v>
      </c>
    </row>
    <row r="405" spans="1:2" x14ac:dyDescent="0.2">
      <c r="A405" t="s">
        <v>20</v>
      </c>
      <c r="B405">
        <v>144</v>
      </c>
    </row>
    <row r="406" spans="1:2" x14ac:dyDescent="0.2">
      <c r="A406" t="s">
        <v>20</v>
      </c>
      <c r="B406">
        <v>121</v>
      </c>
    </row>
    <row r="407" spans="1:2" x14ac:dyDescent="0.2">
      <c r="A407" t="s">
        <v>20</v>
      </c>
      <c r="B407">
        <v>181</v>
      </c>
    </row>
    <row r="408" spans="1:2" x14ac:dyDescent="0.2">
      <c r="A408" t="s">
        <v>20</v>
      </c>
      <c r="B408">
        <v>122</v>
      </c>
    </row>
    <row r="409" spans="1:2" x14ac:dyDescent="0.2">
      <c r="A409" t="s">
        <v>20</v>
      </c>
      <c r="B409">
        <v>1071</v>
      </c>
    </row>
    <row r="410" spans="1:2" x14ac:dyDescent="0.2">
      <c r="A410" t="s">
        <v>20</v>
      </c>
      <c r="B410">
        <v>980</v>
      </c>
    </row>
    <row r="411" spans="1:2" x14ac:dyDescent="0.2">
      <c r="A411" t="s">
        <v>20</v>
      </c>
      <c r="B411">
        <v>536</v>
      </c>
    </row>
    <row r="412" spans="1:2" x14ac:dyDescent="0.2">
      <c r="A412" t="s">
        <v>20</v>
      </c>
      <c r="B412">
        <v>1991</v>
      </c>
    </row>
    <row r="413" spans="1:2" x14ac:dyDescent="0.2">
      <c r="A413" t="s">
        <v>20</v>
      </c>
      <c r="B413">
        <v>180</v>
      </c>
    </row>
    <row r="414" spans="1:2" x14ac:dyDescent="0.2">
      <c r="A414" t="s">
        <v>20</v>
      </c>
      <c r="B414">
        <v>130</v>
      </c>
    </row>
    <row r="415" spans="1:2" x14ac:dyDescent="0.2">
      <c r="A415" t="s">
        <v>20</v>
      </c>
      <c r="B415">
        <v>122</v>
      </c>
    </row>
    <row r="416" spans="1:2" x14ac:dyDescent="0.2">
      <c r="A416" t="s">
        <v>20</v>
      </c>
      <c r="B416">
        <v>140</v>
      </c>
    </row>
    <row r="417" spans="1:2" x14ac:dyDescent="0.2">
      <c r="A417" t="s">
        <v>20</v>
      </c>
      <c r="B417">
        <v>3388</v>
      </c>
    </row>
    <row r="418" spans="1:2" x14ac:dyDescent="0.2">
      <c r="A418" t="s">
        <v>20</v>
      </c>
      <c r="B418">
        <v>280</v>
      </c>
    </row>
    <row r="419" spans="1:2" x14ac:dyDescent="0.2">
      <c r="A419" t="s">
        <v>20</v>
      </c>
      <c r="B419">
        <v>366</v>
      </c>
    </row>
    <row r="420" spans="1:2" x14ac:dyDescent="0.2">
      <c r="A420" t="s">
        <v>20</v>
      </c>
      <c r="B420">
        <v>270</v>
      </c>
    </row>
    <row r="421" spans="1:2" x14ac:dyDescent="0.2">
      <c r="A421" t="s">
        <v>20</v>
      </c>
      <c r="B421">
        <v>137</v>
      </c>
    </row>
    <row r="422" spans="1:2" x14ac:dyDescent="0.2">
      <c r="A422" t="s">
        <v>20</v>
      </c>
      <c r="B422">
        <v>3205</v>
      </c>
    </row>
    <row r="423" spans="1:2" x14ac:dyDescent="0.2">
      <c r="A423" t="s">
        <v>20</v>
      </c>
      <c r="B423">
        <v>288</v>
      </c>
    </row>
    <row r="424" spans="1:2" x14ac:dyDescent="0.2">
      <c r="A424" t="s">
        <v>20</v>
      </c>
      <c r="B424">
        <v>148</v>
      </c>
    </row>
    <row r="425" spans="1:2" x14ac:dyDescent="0.2">
      <c r="A425" t="s">
        <v>20</v>
      </c>
      <c r="B425">
        <v>114</v>
      </c>
    </row>
    <row r="426" spans="1:2" x14ac:dyDescent="0.2">
      <c r="A426" t="s">
        <v>20</v>
      </c>
      <c r="B426">
        <v>1518</v>
      </c>
    </row>
    <row r="427" spans="1:2" x14ac:dyDescent="0.2">
      <c r="A427" t="s">
        <v>20</v>
      </c>
      <c r="B427">
        <v>166</v>
      </c>
    </row>
    <row r="428" spans="1:2" x14ac:dyDescent="0.2">
      <c r="A428" t="s">
        <v>20</v>
      </c>
      <c r="B428">
        <v>100</v>
      </c>
    </row>
    <row r="429" spans="1:2" x14ac:dyDescent="0.2">
      <c r="A429" t="s">
        <v>20</v>
      </c>
      <c r="B429">
        <v>235</v>
      </c>
    </row>
    <row r="430" spans="1:2" x14ac:dyDescent="0.2">
      <c r="A430" t="s">
        <v>20</v>
      </c>
      <c r="B430">
        <v>148</v>
      </c>
    </row>
    <row r="431" spans="1:2" x14ac:dyDescent="0.2">
      <c r="A431" t="s">
        <v>20</v>
      </c>
      <c r="B431">
        <v>198</v>
      </c>
    </row>
    <row r="432" spans="1:2" x14ac:dyDescent="0.2">
      <c r="A432" t="s">
        <v>20</v>
      </c>
      <c r="B432">
        <v>150</v>
      </c>
    </row>
    <row r="433" spans="1:2" x14ac:dyDescent="0.2">
      <c r="A433" t="s">
        <v>20</v>
      </c>
      <c r="B433">
        <v>216</v>
      </c>
    </row>
    <row r="434" spans="1:2" x14ac:dyDescent="0.2">
      <c r="A434" t="s">
        <v>20</v>
      </c>
      <c r="B434">
        <v>5139</v>
      </c>
    </row>
    <row r="435" spans="1:2" x14ac:dyDescent="0.2">
      <c r="A435" t="s">
        <v>20</v>
      </c>
      <c r="B435">
        <v>2353</v>
      </c>
    </row>
    <row r="436" spans="1:2" x14ac:dyDescent="0.2">
      <c r="A436" t="s">
        <v>20</v>
      </c>
      <c r="B436">
        <v>78</v>
      </c>
    </row>
    <row r="437" spans="1:2" x14ac:dyDescent="0.2">
      <c r="A437" t="s">
        <v>20</v>
      </c>
      <c r="B437">
        <v>174</v>
      </c>
    </row>
    <row r="438" spans="1:2" x14ac:dyDescent="0.2">
      <c r="A438" t="s">
        <v>20</v>
      </c>
      <c r="B438">
        <v>164</v>
      </c>
    </row>
    <row r="439" spans="1:2" x14ac:dyDescent="0.2">
      <c r="A439" t="s">
        <v>20</v>
      </c>
      <c r="B439">
        <v>161</v>
      </c>
    </row>
    <row r="440" spans="1:2" x14ac:dyDescent="0.2">
      <c r="A440" t="s">
        <v>20</v>
      </c>
      <c r="B440">
        <v>138</v>
      </c>
    </row>
    <row r="441" spans="1:2" x14ac:dyDescent="0.2">
      <c r="A441" t="s">
        <v>20</v>
      </c>
      <c r="B441">
        <v>3308</v>
      </c>
    </row>
    <row r="442" spans="1:2" x14ac:dyDescent="0.2">
      <c r="A442" t="s">
        <v>20</v>
      </c>
      <c r="B442">
        <v>127</v>
      </c>
    </row>
    <row r="443" spans="1:2" x14ac:dyDescent="0.2">
      <c r="A443" t="s">
        <v>20</v>
      </c>
      <c r="B443">
        <v>207</v>
      </c>
    </row>
    <row r="444" spans="1:2" x14ac:dyDescent="0.2">
      <c r="A444" t="s">
        <v>20</v>
      </c>
      <c r="B444">
        <v>181</v>
      </c>
    </row>
    <row r="445" spans="1:2" x14ac:dyDescent="0.2">
      <c r="A445" t="s">
        <v>20</v>
      </c>
      <c r="B445">
        <v>110</v>
      </c>
    </row>
    <row r="446" spans="1:2" x14ac:dyDescent="0.2">
      <c r="A446" t="s">
        <v>20</v>
      </c>
      <c r="B446">
        <v>185</v>
      </c>
    </row>
    <row r="447" spans="1:2" x14ac:dyDescent="0.2">
      <c r="A447" t="s">
        <v>20</v>
      </c>
      <c r="B447">
        <v>121</v>
      </c>
    </row>
    <row r="448" spans="1:2" x14ac:dyDescent="0.2">
      <c r="A448" t="s">
        <v>20</v>
      </c>
      <c r="B448">
        <v>106</v>
      </c>
    </row>
    <row r="449" spans="1:2" x14ac:dyDescent="0.2">
      <c r="A449" t="s">
        <v>20</v>
      </c>
      <c r="B449">
        <v>142</v>
      </c>
    </row>
    <row r="450" spans="1:2" x14ac:dyDescent="0.2">
      <c r="A450" t="s">
        <v>20</v>
      </c>
      <c r="B450">
        <v>233</v>
      </c>
    </row>
    <row r="451" spans="1:2" x14ac:dyDescent="0.2">
      <c r="A451" t="s">
        <v>20</v>
      </c>
      <c r="B451">
        <v>218</v>
      </c>
    </row>
    <row r="452" spans="1:2" x14ac:dyDescent="0.2">
      <c r="A452" t="s">
        <v>20</v>
      </c>
      <c r="B452">
        <v>76</v>
      </c>
    </row>
    <row r="453" spans="1:2" x14ac:dyDescent="0.2">
      <c r="A453" t="s">
        <v>20</v>
      </c>
      <c r="B453">
        <v>43</v>
      </c>
    </row>
    <row r="454" spans="1:2" x14ac:dyDescent="0.2">
      <c r="A454" t="s">
        <v>20</v>
      </c>
      <c r="B454">
        <v>221</v>
      </c>
    </row>
    <row r="455" spans="1:2" x14ac:dyDescent="0.2">
      <c r="A455" t="s">
        <v>20</v>
      </c>
      <c r="B455">
        <v>2805</v>
      </c>
    </row>
    <row r="456" spans="1:2" x14ac:dyDescent="0.2">
      <c r="A456" t="s">
        <v>20</v>
      </c>
      <c r="B456">
        <v>68</v>
      </c>
    </row>
    <row r="457" spans="1:2" x14ac:dyDescent="0.2">
      <c r="A457" t="s">
        <v>20</v>
      </c>
      <c r="B457">
        <v>183</v>
      </c>
    </row>
    <row r="458" spans="1:2" x14ac:dyDescent="0.2">
      <c r="A458" t="s">
        <v>20</v>
      </c>
      <c r="B458">
        <v>133</v>
      </c>
    </row>
    <row r="459" spans="1:2" x14ac:dyDescent="0.2">
      <c r="A459" t="s">
        <v>20</v>
      </c>
      <c r="B459">
        <v>2489</v>
      </c>
    </row>
    <row r="460" spans="1:2" x14ac:dyDescent="0.2">
      <c r="A460" t="s">
        <v>20</v>
      </c>
      <c r="B460">
        <v>69</v>
      </c>
    </row>
    <row r="461" spans="1:2" x14ac:dyDescent="0.2">
      <c r="A461" t="s">
        <v>20</v>
      </c>
      <c r="B461">
        <v>279</v>
      </c>
    </row>
    <row r="462" spans="1:2" x14ac:dyDescent="0.2">
      <c r="A462" t="s">
        <v>20</v>
      </c>
      <c r="B462">
        <v>210</v>
      </c>
    </row>
    <row r="463" spans="1:2" x14ac:dyDescent="0.2">
      <c r="A463" t="s">
        <v>20</v>
      </c>
      <c r="B463">
        <v>2100</v>
      </c>
    </row>
    <row r="464" spans="1:2" x14ac:dyDescent="0.2">
      <c r="A464" t="s">
        <v>20</v>
      </c>
      <c r="B464">
        <v>252</v>
      </c>
    </row>
    <row r="465" spans="1:2" x14ac:dyDescent="0.2">
      <c r="A465" t="s">
        <v>20</v>
      </c>
      <c r="B465">
        <v>1280</v>
      </c>
    </row>
    <row r="466" spans="1:2" x14ac:dyDescent="0.2">
      <c r="A466" t="s">
        <v>20</v>
      </c>
      <c r="B466">
        <v>157</v>
      </c>
    </row>
    <row r="467" spans="1:2" x14ac:dyDescent="0.2">
      <c r="A467" t="s">
        <v>20</v>
      </c>
      <c r="B467">
        <v>194</v>
      </c>
    </row>
    <row r="468" spans="1:2" x14ac:dyDescent="0.2">
      <c r="A468" t="s">
        <v>20</v>
      </c>
      <c r="B468">
        <v>82</v>
      </c>
    </row>
    <row r="469" spans="1:2" x14ac:dyDescent="0.2">
      <c r="A469" t="s">
        <v>20</v>
      </c>
      <c r="B469">
        <v>4233</v>
      </c>
    </row>
    <row r="470" spans="1:2" x14ac:dyDescent="0.2">
      <c r="A470" t="s">
        <v>20</v>
      </c>
      <c r="B470">
        <v>1297</v>
      </c>
    </row>
    <row r="471" spans="1:2" x14ac:dyDescent="0.2">
      <c r="A471" t="s">
        <v>20</v>
      </c>
      <c r="B471">
        <v>165</v>
      </c>
    </row>
    <row r="472" spans="1:2" x14ac:dyDescent="0.2">
      <c r="A472" t="s">
        <v>20</v>
      </c>
      <c r="B472">
        <v>119</v>
      </c>
    </row>
    <row r="473" spans="1:2" x14ac:dyDescent="0.2">
      <c r="A473" t="s">
        <v>20</v>
      </c>
      <c r="B473">
        <v>1797</v>
      </c>
    </row>
    <row r="474" spans="1:2" x14ac:dyDescent="0.2">
      <c r="A474" t="s">
        <v>20</v>
      </c>
      <c r="B474">
        <v>261</v>
      </c>
    </row>
    <row r="475" spans="1:2" x14ac:dyDescent="0.2">
      <c r="A475" t="s">
        <v>20</v>
      </c>
      <c r="B475">
        <v>157</v>
      </c>
    </row>
    <row r="476" spans="1:2" x14ac:dyDescent="0.2">
      <c r="A476" t="s">
        <v>20</v>
      </c>
      <c r="B476">
        <v>3533</v>
      </c>
    </row>
    <row r="477" spans="1:2" x14ac:dyDescent="0.2">
      <c r="A477" t="s">
        <v>20</v>
      </c>
      <c r="B477">
        <v>155</v>
      </c>
    </row>
    <row r="478" spans="1:2" x14ac:dyDescent="0.2">
      <c r="A478" t="s">
        <v>20</v>
      </c>
      <c r="B478">
        <v>132</v>
      </c>
    </row>
    <row r="479" spans="1:2" x14ac:dyDescent="0.2">
      <c r="A479" t="s">
        <v>20</v>
      </c>
      <c r="B479">
        <v>1354</v>
      </c>
    </row>
    <row r="480" spans="1:2" x14ac:dyDescent="0.2">
      <c r="A480" t="s">
        <v>20</v>
      </c>
      <c r="B480">
        <v>48</v>
      </c>
    </row>
    <row r="481" spans="1:2" x14ac:dyDescent="0.2">
      <c r="A481" t="s">
        <v>20</v>
      </c>
      <c r="B481">
        <v>110</v>
      </c>
    </row>
    <row r="482" spans="1:2" x14ac:dyDescent="0.2">
      <c r="A482" t="s">
        <v>20</v>
      </c>
      <c r="B482">
        <v>172</v>
      </c>
    </row>
    <row r="483" spans="1:2" x14ac:dyDescent="0.2">
      <c r="A483" t="s">
        <v>20</v>
      </c>
      <c r="B483">
        <v>307</v>
      </c>
    </row>
    <row r="484" spans="1:2" x14ac:dyDescent="0.2">
      <c r="A484" t="s">
        <v>20</v>
      </c>
      <c r="B484">
        <v>160</v>
      </c>
    </row>
    <row r="485" spans="1:2" x14ac:dyDescent="0.2">
      <c r="A485" t="s">
        <v>20</v>
      </c>
      <c r="B485">
        <v>1467</v>
      </c>
    </row>
    <row r="486" spans="1:2" x14ac:dyDescent="0.2">
      <c r="A486" t="s">
        <v>20</v>
      </c>
      <c r="B486">
        <v>2662</v>
      </c>
    </row>
    <row r="487" spans="1:2" x14ac:dyDescent="0.2">
      <c r="A487" t="s">
        <v>20</v>
      </c>
      <c r="B487">
        <v>452</v>
      </c>
    </row>
    <row r="488" spans="1:2" x14ac:dyDescent="0.2">
      <c r="A488" t="s">
        <v>20</v>
      </c>
      <c r="B488">
        <v>158</v>
      </c>
    </row>
    <row r="489" spans="1:2" x14ac:dyDescent="0.2">
      <c r="A489" t="s">
        <v>20</v>
      </c>
      <c r="B489">
        <v>225</v>
      </c>
    </row>
    <row r="490" spans="1:2" x14ac:dyDescent="0.2">
      <c r="A490" t="s">
        <v>20</v>
      </c>
      <c r="B490">
        <v>65</v>
      </c>
    </row>
    <row r="491" spans="1:2" x14ac:dyDescent="0.2">
      <c r="A491" t="s">
        <v>20</v>
      </c>
      <c r="B491">
        <v>163</v>
      </c>
    </row>
    <row r="492" spans="1:2" x14ac:dyDescent="0.2">
      <c r="A492" t="s">
        <v>20</v>
      </c>
      <c r="B492">
        <v>85</v>
      </c>
    </row>
    <row r="493" spans="1:2" x14ac:dyDescent="0.2">
      <c r="A493" t="s">
        <v>20</v>
      </c>
      <c r="B493">
        <v>217</v>
      </c>
    </row>
    <row r="494" spans="1:2" x14ac:dyDescent="0.2">
      <c r="A494" t="s">
        <v>20</v>
      </c>
      <c r="B494">
        <v>150</v>
      </c>
    </row>
    <row r="495" spans="1:2" x14ac:dyDescent="0.2">
      <c r="A495" t="s">
        <v>20</v>
      </c>
      <c r="B495">
        <v>3272</v>
      </c>
    </row>
    <row r="496" spans="1:2" x14ac:dyDescent="0.2">
      <c r="A496" t="s">
        <v>20</v>
      </c>
      <c r="B496">
        <v>300</v>
      </c>
    </row>
    <row r="497" spans="1:2" x14ac:dyDescent="0.2">
      <c r="A497" t="s">
        <v>20</v>
      </c>
      <c r="B497">
        <v>126</v>
      </c>
    </row>
    <row r="498" spans="1:2" x14ac:dyDescent="0.2">
      <c r="A498" t="s">
        <v>20</v>
      </c>
      <c r="B498">
        <v>2320</v>
      </c>
    </row>
    <row r="499" spans="1:2" x14ac:dyDescent="0.2">
      <c r="A499" t="s">
        <v>20</v>
      </c>
      <c r="B499">
        <v>81</v>
      </c>
    </row>
    <row r="500" spans="1:2" x14ac:dyDescent="0.2">
      <c r="A500" t="s">
        <v>20</v>
      </c>
      <c r="B500">
        <v>1887</v>
      </c>
    </row>
    <row r="501" spans="1:2" x14ac:dyDescent="0.2">
      <c r="A501" t="s">
        <v>20</v>
      </c>
      <c r="B501">
        <v>4358</v>
      </c>
    </row>
    <row r="502" spans="1:2" x14ac:dyDescent="0.2">
      <c r="A502" t="s">
        <v>20</v>
      </c>
      <c r="B502">
        <v>53</v>
      </c>
    </row>
    <row r="503" spans="1:2" x14ac:dyDescent="0.2">
      <c r="A503" t="s">
        <v>20</v>
      </c>
      <c r="B503">
        <v>2414</v>
      </c>
    </row>
    <row r="504" spans="1:2" x14ac:dyDescent="0.2">
      <c r="A504" t="s">
        <v>20</v>
      </c>
      <c r="B504">
        <v>80</v>
      </c>
    </row>
    <row r="505" spans="1:2" x14ac:dyDescent="0.2">
      <c r="A505" t="s">
        <v>20</v>
      </c>
      <c r="B505">
        <v>193</v>
      </c>
    </row>
    <row r="506" spans="1:2" x14ac:dyDescent="0.2">
      <c r="A506" t="s">
        <v>20</v>
      </c>
      <c r="B506">
        <v>52</v>
      </c>
    </row>
    <row r="507" spans="1:2" x14ac:dyDescent="0.2">
      <c r="A507" t="s">
        <v>20</v>
      </c>
      <c r="B507">
        <v>290</v>
      </c>
    </row>
    <row r="508" spans="1:2" x14ac:dyDescent="0.2">
      <c r="A508" t="s">
        <v>20</v>
      </c>
      <c r="B508">
        <v>122</v>
      </c>
    </row>
    <row r="509" spans="1:2" x14ac:dyDescent="0.2">
      <c r="A509" t="s">
        <v>20</v>
      </c>
      <c r="B509">
        <v>1470</v>
      </c>
    </row>
    <row r="510" spans="1:2" x14ac:dyDescent="0.2">
      <c r="A510" t="s">
        <v>20</v>
      </c>
      <c r="B510">
        <v>165</v>
      </c>
    </row>
    <row r="511" spans="1:2" x14ac:dyDescent="0.2">
      <c r="A511" t="s">
        <v>20</v>
      </c>
      <c r="B511">
        <v>182</v>
      </c>
    </row>
    <row r="512" spans="1:2" x14ac:dyDescent="0.2">
      <c r="A512" t="s">
        <v>20</v>
      </c>
      <c r="B512">
        <v>199</v>
      </c>
    </row>
    <row r="513" spans="1:2" x14ac:dyDescent="0.2">
      <c r="A513" t="s">
        <v>20</v>
      </c>
      <c r="B513">
        <v>56</v>
      </c>
    </row>
    <row r="514" spans="1:2" x14ac:dyDescent="0.2">
      <c r="A514" t="s">
        <v>20</v>
      </c>
      <c r="B514">
        <v>1460</v>
      </c>
    </row>
    <row r="515" spans="1:2" x14ac:dyDescent="0.2">
      <c r="A515" t="s">
        <v>20</v>
      </c>
      <c r="B515">
        <v>123</v>
      </c>
    </row>
    <row r="516" spans="1:2" x14ac:dyDescent="0.2">
      <c r="A516" t="s">
        <v>20</v>
      </c>
      <c r="B516">
        <v>159</v>
      </c>
    </row>
    <row r="517" spans="1:2" x14ac:dyDescent="0.2">
      <c r="A517" t="s">
        <v>20</v>
      </c>
      <c r="B517">
        <v>110</v>
      </c>
    </row>
    <row r="518" spans="1:2" x14ac:dyDescent="0.2">
      <c r="A518" t="s">
        <v>20</v>
      </c>
      <c r="B518">
        <v>236</v>
      </c>
    </row>
    <row r="519" spans="1:2" x14ac:dyDescent="0.2">
      <c r="A519" t="s">
        <v>20</v>
      </c>
      <c r="B519">
        <v>191</v>
      </c>
    </row>
    <row r="520" spans="1:2" x14ac:dyDescent="0.2">
      <c r="A520" t="s">
        <v>20</v>
      </c>
      <c r="B520">
        <v>3934</v>
      </c>
    </row>
    <row r="521" spans="1:2" x14ac:dyDescent="0.2">
      <c r="A521" t="s">
        <v>20</v>
      </c>
      <c r="B521">
        <v>80</v>
      </c>
    </row>
    <row r="522" spans="1:2" x14ac:dyDescent="0.2">
      <c r="A522" t="s">
        <v>20</v>
      </c>
      <c r="B522">
        <v>462</v>
      </c>
    </row>
    <row r="523" spans="1:2" x14ac:dyDescent="0.2">
      <c r="A523" t="s">
        <v>20</v>
      </c>
      <c r="B523">
        <v>179</v>
      </c>
    </row>
    <row r="524" spans="1:2" x14ac:dyDescent="0.2">
      <c r="A524" t="s">
        <v>20</v>
      </c>
      <c r="B524">
        <v>1866</v>
      </c>
    </row>
    <row r="525" spans="1:2" x14ac:dyDescent="0.2">
      <c r="A525" t="s">
        <v>20</v>
      </c>
      <c r="B525">
        <v>156</v>
      </c>
    </row>
    <row r="526" spans="1:2" x14ac:dyDescent="0.2">
      <c r="A526" t="s">
        <v>20</v>
      </c>
      <c r="B526">
        <v>255</v>
      </c>
    </row>
    <row r="527" spans="1:2" x14ac:dyDescent="0.2">
      <c r="A527" t="s">
        <v>20</v>
      </c>
      <c r="B527">
        <v>2261</v>
      </c>
    </row>
    <row r="528" spans="1:2" x14ac:dyDescent="0.2">
      <c r="A528" t="s">
        <v>20</v>
      </c>
      <c r="B528">
        <v>40</v>
      </c>
    </row>
    <row r="529" spans="1:2" x14ac:dyDescent="0.2">
      <c r="A529" t="s">
        <v>20</v>
      </c>
      <c r="B529">
        <v>2289</v>
      </c>
    </row>
    <row r="530" spans="1:2" x14ac:dyDescent="0.2">
      <c r="A530" t="s">
        <v>20</v>
      </c>
      <c r="B530">
        <v>65</v>
      </c>
    </row>
    <row r="531" spans="1:2" x14ac:dyDescent="0.2">
      <c r="A531" t="s">
        <v>20</v>
      </c>
      <c r="B531">
        <v>3777</v>
      </c>
    </row>
    <row r="532" spans="1:2" x14ac:dyDescent="0.2">
      <c r="A532" t="s">
        <v>20</v>
      </c>
      <c r="B532">
        <v>184</v>
      </c>
    </row>
    <row r="533" spans="1:2" x14ac:dyDescent="0.2">
      <c r="A533" t="s">
        <v>20</v>
      </c>
      <c r="B533">
        <v>85</v>
      </c>
    </row>
    <row r="534" spans="1:2" x14ac:dyDescent="0.2">
      <c r="A534" t="s">
        <v>20</v>
      </c>
      <c r="B534">
        <v>144</v>
      </c>
    </row>
    <row r="535" spans="1:2" x14ac:dyDescent="0.2">
      <c r="A535" t="s">
        <v>20</v>
      </c>
      <c r="B535">
        <v>1902</v>
      </c>
    </row>
    <row r="536" spans="1:2" x14ac:dyDescent="0.2">
      <c r="A536" t="s">
        <v>20</v>
      </c>
      <c r="B536">
        <v>105</v>
      </c>
    </row>
    <row r="537" spans="1:2" x14ac:dyDescent="0.2">
      <c r="A537" t="s">
        <v>20</v>
      </c>
      <c r="B537">
        <v>132</v>
      </c>
    </row>
    <row r="538" spans="1:2" x14ac:dyDescent="0.2">
      <c r="A538" t="s">
        <v>20</v>
      </c>
      <c r="B538">
        <v>96</v>
      </c>
    </row>
    <row r="539" spans="1:2" x14ac:dyDescent="0.2">
      <c r="A539" t="s">
        <v>20</v>
      </c>
      <c r="B539">
        <v>114</v>
      </c>
    </row>
    <row r="540" spans="1:2" x14ac:dyDescent="0.2">
      <c r="A540" t="s">
        <v>20</v>
      </c>
      <c r="B540">
        <v>203</v>
      </c>
    </row>
    <row r="541" spans="1:2" x14ac:dyDescent="0.2">
      <c r="A541" t="s">
        <v>20</v>
      </c>
      <c r="B541">
        <v>1559</v>
      </c>
    </row>
    <row r="542" spans="1:2" x14ac:dyDescent="0.2">
      <c r="A542" t="s">
        <v>20</v>
      </c>
      <c r="B542">
        <v>1548</v>
      </c>
    </row>
    <row r="543" spans="1:2" x14ac:dyDescent="0.2">
      <c r="A543" t="s">
        <v>20</v>
      </c>
      <c r="B543">
        <v>80</v>
      </c>
    </row>
    <row r="544" spans="1:2" x14ac:dyDescent="0.2">
      <c r="A544" t="s">
        <v>20</v>
      </c>
      <c r="B544">
        <v>131</v>
      </c>
    </row>
    <row r="545" spans="1:2" x14ac:dyDescent="0.2">
      <c r="A545" t="s">
        <v>20</v>
      </c>
      <c r="B545">
        <v>112</v>
      </c>
    </row>
    <row r="546" spans="1:2" x14ac:dyDescent="0.2">
      <c r="A546" t="s">
        <v>20</v>
      </c>
      <c r="B546">
        <v>155</v>
      </c>
    </row>
    <row r="547" spans="1:2" x14ac:dyDescent="0.2">
      <c r="A547" t="s">
        <v>20</v>
      </c>
      <c r="B547">
        <v>266</v>
      </c>
    </row>
    <row r="548" spans="1:2" x14ac:dyDescent="0.2">
      <c r="A548" t="s">
        <v>20</v>
      </c>
      <c r="B548">
        <v>155</v>
      </c>
    </row>
    <row r="549" spans="1:2" x14ac:dyDescent="0.2">
      <c r="A549" t="s">
        <v>20</v>
      </c>
      <c r="B549">
        <v>207</v>
      </c>
    </row>
    <row r="550" spans="1:2" x14ac:dyDescent="0.2">
      <c r="A550" t="s">
        <v>20</v>
      </c>
      <c r="B550">
        <v>245</v>
      </c>
    </row>
    <row r="551" spans="1:2" x14ac:dyDescent="0.2">
      <c r="A551" t="s">
        <v>20</v>
      </c>
      <c r="B551">
        <v>1573</v>
      </c>
    </row>
    <row r="552" spans="1:2" x14ac:dyDescent="0.2">
      <c r="A552" t="s">
        <v>20</v>
      </c>
      <c r="B552">
        <v>114</v>
      </c>
    </row>
    <row r="553" spans="1:2" x14ac:dyDescent="0.2">
      <c r="A553" t="s">
        <v>20</v>
      </c>
      <c r="B553">
        <v>93</v>
      </c>
    </row>
    <row r="554" spans="1:2" x14ac:dyDescent="0.2">
      <c r="A554" t="s">
        <v>20</v>
      </c>
      <c r="B554">
        <v>1681</v>
      </c>
    </row>
    <row r="555" spans="1:2" x14ac:dyDescent="0.2">
      <c r="A555" t="s">
        <v>20</v>
      </c>
      <c r="B555">
        <v>32</v>
      </c>
    </row>
    <row r="556" spans="1:2" x14ac:dyDescent="0.2">
      <c r="A556" t="s">
        <v>20</v>
      </c>
      <c r="B556">
        <v>135</v>
      </c>
    </row>
    <row r="557" spans="1:2" x14ac:dyDescent="0.2">
      <c r="A557" t="s">
        <v>20</v>
      </c>
      <c r="B557">
        <v>140</v>
      </c>
    </row>
    <row r="558" spans="1:2" x14ac:dyDescent="0.2">
      <c r="A558" t="s">
        <v>20</v>
      </c>
      <c r="B558">
        <v>92</v>
      </c>
    </row>
    <row r="559" spans="1:2" x14ac:dyDescent="0.2">
      <c r="A559" t="s">
        <v>20</v>
      </c>
      <c r="B559">
        <v>1015</v>
      </c>
    </row>
    <row r="560" spans="1:2" x14ac:dyDescent="0.2">
      <c r="A560" t="s">
        <v>20</v>
      </c>
      <c r="B560">
        <v>323</v>
      </c>
    </row>
    <row r="561" spans="1:2" x14ac:dyDescent="0.2">
      <c r="A561" t="s">
        <v>20</v>
      </c>
      <c r="B561">
        <v>2326</v>
      </c>
    </row>
    <row r="562" spans="1:2" x14ac:dyDescent="0.2">
      <c r="A562" t="s">
        <v>20</v>
      </c>
      <c r="B562">
        <v>381</v>
      </c>
    </row>
    <row r="563" spans="1:2" x14ac:dyDescent="0.2">
      <c r="A563" t="s">
        <v>20</v>
      </c>
      <c r="B563">
        <v>480</v>
      </c>
    </row>
    <row r="564" spans="1:2" x14ac:dyDescent="0.2">
      <c r="A564" t="s">
        <v>20</v>
      </c>
      <c r="B564">
        <v>226</v>
      </c>
    </row>
    <row r="565" spans="1:2" x14ac:dyDescent="0.2">
      <c r="A565" t="s">
        <v>20</v>
      </c>
      <c r="B565">
        <v>241</v>
      </c>
    </row>
    <row r="566" spans="1:2" x14ac:dyDescent="0.2">
      <c r="A566" t="s">
        <v>20</v>
      </c>
      <c r="B566">
        <v>132</v>
      </c>
    </row>
    <row r="567" spans="1:2" x14ac:dyDescent="0.2">
      <c r="A567" t="s">
        <v>20</v>
      </c>
      <c r="B567">
        <v>2043</v>
      </c>
    </row>
  </sheetData>
  <conditionalFormatting sqref="A3:A567">
    <cfRule type="cellIs" dxfId="7" priority="5" operator="equal">
      <formula>"live"</formula>
    </cfRule>
    <cfRule type="cellIs" dxfId="6" priority="7" operator="equal">
      <formula>"successful"</formula>
    </cfRule>
    <cfRule type="cellIs" dxfId="5" priority="6" operator="equal">
      <formula>"canceled"</formula>
    </cfRule>
    <cfRule type="cellIs" dxfId="4" priority="8" operator="equal">
      <formula>"failed"</formula>
    </cfRule>
  </conditionalFormatting>
  <conditionalFormatting sqref="D3:D366">
    <cfRule type="cellIs" dxfId="3" priority="4" operator="equal">
      <formula>"failed"</formula>
    </cfRule>
    <cfRule type="cellIs" dxfId="2" priority="3" operator="equal">
      <formula>"successful"</formula>
    </cfRule>
    <cfRule type="cellIs" dxfId="1" priority="2" operator="equal">
      <formula>"canceled"</formula>
    </cfRule>
    <cfRule type="cellIs" dxfId="0" priority="1" operator="equal">
      <formula>"live"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3E77C-0D24-6F4E-9C11-D2B313ED9DFA}">
  <dimension ref="A1:F14"/>
  <sheetViews>
    <sheetView zoomScaleNormal="100" workbookViewId="0">
      <selection activeCell="A8" sqref="A8:F8"/>
      <pivotSelection pane="bottomRight" showHeader="1" extendable="1" axis="axisRow" start="3" max="10" activeRow="7" previousRow="7" click="1" r:id="rId1">
        <pivotArea dataOnly="0" fieldPosition="0">
          <references count="1">
            <reference field="18" count="1">
              <x v="3"/>
            </reference>
          </references>
        </pivotArea>
      </pivotSelection>
    </sheetView>
  </sheetViews>
  <sheetFormatPr baseColWidth="10" defaultRowHeight="16" x14ac:dyDescent="0.2"/>
  <cols>
    <col min="1" max="1" width="13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6" x14ac:dyDescent="0.2">
      <c r="A1" s="7" t="s">
        <v>6</v>
      </c>
      <c r="B1" t="s">
        <v>2033</v>
      </c>
    </row>
    <row r="3" spans="1:6" x14ac:dyDescent="0.2">
      <c r="A3" s="7" t="s">
        <v>2046</v>
      </c>
      <c r="B3" s="7" t="s">
        <v>2034</v>
      </c>
    </row>
    <row r="4" spans="1:6" x14ac:dyDescent="0.2">
      <c r="A4" s="7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">
      <c r="A5" s="8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">
      <c r="A6" s="8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">
      <c r="A7" s="8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">
      <c r="A8" s="8" t="s">
        <v>2040</v>
      </c>
      <c r="E8">
        <v>4</v>
      </c>
      <c r="F8">
        <v>4</v>
      </c>
    </row>
    <row r="9" spans="1:6" x14ac:dyDescent="0.2">
      <c r="A9" s="8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">
      <c r="A10" s="8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">
      <c r="A11" s="8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">
      <c r="A12" s="8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">
      <c r="A13" s="8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">
      <c r="A14" s="8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9BE7-03C0-1843-94BE-CB40BD708AA8}">
  <dimension ref="A1:H30"/>
  <sheetViews>
    <sheetView zoomScaleNormal="100" workbookViewId="0">
      <selection activeCell="A19" sqref="A19:F19"/>
      <pivotSelection pane="bottomRight" showHeader="1" extendable="1" axis="axisRow" start="13" max="25" activeRow="18" previousRow="18" click="1" r:id="rId1">
        <pivotArea dataOnly="0" fieldPosition="0">
          <references count="1">
            <reference field="19" count="1">
              <x v="13"/>
            </reference>
          </references>
        </pivotArea>
      </pivotSelection>
    </sheetView>
  </sheetViews>
  <sheetFormatPr baseColWidth="10" defaultRowHeight="16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6" width="10.83203125" bestFit="1" customWidth="1"/>
  </cols>
  <sheetData>
    <row r="1" spans="1:8" x14ac:dyDescent="0.2">
      <c r="A1" s="7" t="s">
        <v>6</v>
      </c>
      <c r="B1" t="s">
        <v>2033</v>
      </c>
    </row>
    <row r="2" spans="1:8" x14ac:dyDescent="0.2">
      <c r="A2" s="7" t="s">
        <v>2071</v>
      </c>
      <c r="B2" t="s">
        <v>2033</v>
      </c>
    </row>
    <row r="3" spans="1:8" x14ac:dyDescent="0.2">
      <c r="H3">
        <v>175</v>
      </c>
    </row>
    <row r="4" spans="1:8" x14ac:dyDescent="0.2">
      <c r="A4" s="7" t="s">
        <v>2046</v>
      </c>
      <c r="B4" s="7" t="s">
        <v>2034</v>
      </c>
      <c r="H4">
        <f>GETPIVOTDATA("id",$A$4,"sub-category","plays")/H3</f>
        <v>1.9657142857142857</v>
      </c>
    </row>
    <row r="5" spans="1:8" x14ac:dyDescent="0.2">
      <c r="A5" s="7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  <c r="G5" t="s">
        <v>2117</v>
      </c>
    </row>
    <row r="6" spans="1:8" x14ac:dyDescent="0.2">
      <c r="A6" s="8" t="s">
        <v>2047</v>
      </c>
      <c r="B6">
        <v>1</v>
      </c>
      <c r="C6">
        <v>10</v>
      </c>
      <c r="D6">
        <v>2</v>
      </c>
      <c r="E6">
        <v>21</v>
      </c>
      <c r="F6">
        <v>34</v>
      </c>
      <c r="G6" s="4">
        <f>C6/(C6+E6)</f>
        <v>0.32258064516129031</v>
      </c>
    </row>
    <row r="7" spans="1:8" x14ac:dyDescent="0.2">
      <c r="A7" s="8" t="s">
        <v>2056</v>
      </c>
      <c r="E7">
        <v>4</v>
      </c>
      <c r="F7">
        <v>4</v>
      </c>
      <c r="G7" s="4">
        <f t="shared" ref="G7:G30" si="0">C7/(C7+E7)</f>
        <v>0</v>
      </c>
    </row>
    <row r="8" spans="1:8" x14ac:dyDescent="0.2">
      <c r="A8" s="8" t="s">
        <v>2048</v>
      </c>
      <c r="B8">
        <v>4</v>
      </c>
      <c r="C8">
        <v>21</v>
      </c>
      <c r="D8">
        <v>1</v>
      </c>
      <c r="E8">
        <v>34</v>
      </c>
      <c r="F8">
        <v>60</v>
      </c>
      <c r="G8" s="4">
        <f t="shared" si="0"/>
        <v>0.38181818181818183</v>
      </c>
    </row>
    <row r="9" spans="1:8" x14ac:dyDescent="0.2">
      <c r="A9" s="8" t="s">
        <v>2049</v>
      </c>
      <c r="B9">
        <v>2</v>
      </c>
      <c r="C9">
        <v>12</v>
      </c>
      <c r="D9">
        <v>1</v>
      </c>
      <c r="E9">
        <v>22</v>
      </c>
      <c r="F9">
        <v>37</v>
      </c>
      <c r="G9" s="4">
        <f t="shared" si="0"/>
        <v>0.35294117647058826</v>
      </c>
    </row>
    <row r="10" spans="1:8" x14ac:dyDescent="0.2">
      <c r="A10" s="8" t="s">
        <v>2057</v>
      </c>
      <c r="C10">
        <v>8</v>
      </c>
      <c r="E10">
        <v>10</v>
      </c>
      <c r="F10">
        <v>18</v>
      </c>
      <c r="G10" s="4">
        <f t="shared" si="0"/>
        <v>0.44444444444444442</v>
      </c>
    </row>
    <row r="11" spans="1:8" x14ac:dyDescent="0.2">
      <c r="A11" s="8" t="s">
        <v>2064</v>
      </c>
      <c r="B11">
        <v>1</v>
      </c>
      <c r="C11">
        <v>7</v>
      </c>
      <c r="E11">
        <v>9</v>
      </c>
      <c r="F11">
        <v>17</v>
      </c>
      <c r="G11" s="4">
        <f t="shared" si="0"/>
        <v>0.4375</v>
      </c>
    </row>
    <row r="12" spans="1:8" x14ac:dyDescent="0.2">
      <c r="A12" s="8" t="s">
        <v>2053</v>
      </c>
      <c r="B12">
        <v>4</v>
      </c>
      <c r="C12">
        <v>20</v>
      </c>
      <c r="E12">
        <v>22</v>
      </c>
      <c r="F12">
        <v>46</v>
      </c>
      <c r="G12" s="4">
        <f t="shared" si="0"/>
        <v>0.47619047619047616</v>
      </c>
    </row>
    <row r="13" spans="1:8" x14ac:dyDescent="0.2">
      <c r="A13" s="8" t="s">
        <v>2058</v>
      </c>
      <c r="B13">
        <v>3</v>
      </c>
      <c r="C13">
        <v>19</v>
      </c>
      <c r="E13">
        <v>23</v>
      </c>
      <c r="F13">
        <v>45</v>
      </c>
      <c r="G13" s="4">
        <f t="shared" si="0"/>
        <v>0.45238095238095238</v>
      </c>
    </row>
    <row r="14" spans="1:8" x14ac:dyDescent="0.2">
      <c r="A14" s="8" t="s">
        <v>2059</v>
      </c>
      <c r="B14">
        <v>1</v>
      </c>
      <c r="C14">
        <v>6</v>
      </c>
      <c r="E14">
        <v>10</v>
      </c>
      <c r="F14">
        <v>17</v>
      </c>
      <c r="G14" s="4">
        <f t="shared" si="0"/>
        <v>0.375</v>
      </c>
    </row>
    <row r="15" spans="1:8" x14ac:dyDescent="0.2">
      <c r="A15" s="8" t="s">
        <v>2060</v>
      </c>
      <c r="C15">
        <v>3</v>
      </c>
      <c r="E15">
        <v>4</v>
      </c>
      <c r="F15">
        <v>7</v>
      </c>
      <c r="G15" s="4">
        <f t="shared" si="0"/>
        <v>0.42857142857142855</v>
      </c>
    </row>
    <row r="16" spans="1:8" x14ac:dyDescent="0.2">
      <c r="A16" s="8" t="s">
        <v>2054</v>
      </c>
      <c r="C16">
        <v>8</v>
      </c>
      <c r="D16">
        <v>1</v>
      </c>
      <c r="E16">
        <v>4</v>
      </c>
      <c r="F16">
        <v>13</v>
      </c>
      <c r="G16" s="4">
        <f t="shared" si="0"/>
        <v>0.66666666666666663</v>
      </c>
    </row>
    <row r="17" spans="1:7" x14ac:dyDescent="0.2">
      <c r="A17" s="8" t="s">
        <v>2065</v>
      </c>
      <c r="B17">
        <v>1</v>
      </c>
      <c r="C17">
        <v>6</v>
      </c>
      <c r="D17">
        <v>1</v>
      </c>
      <c r="E17">
        <v>13</v>
      </c>
      <c r="F17">
        <v>21</v>
      </c>
      <c r="G17" s="4">
        <f t="shared" si="0"/>
        <v>0.31578947368421051</v>
      </c>
    </row>
    <row r="18" spans="1:7" x14ac:dyDescent="0.2">
      <c r="A18" s="8" t="s">
        <v>2063</v>
      </c>
      <c r="B18">
        <v>4</v>
      </c>
      <c r="C18">
        <v>11</v>
      </c>
      <c r="D18">
        <v>1</v>
      </c>
      <c r="E18">
        <v>26</v>
      </c>
      <c r="F18">
        <v>42</v>
      </c>
      <c r="G18" s="4">
        <f t="shared" si="0"/>
        <v>0.29729729729729731</v>
      </c>
    </row>
    <row r="19" spans="1:7" x14ac:dyDescent="0.2">
      <c r="A19" s="8" t="s">
        <v>2070</v>
      </c>
      <c r="B19">
        <v>23</v>
      </c>
      <c r="C19">
        <v>132</v>
      </c>
      <c r="D19">
        <v>2</v>
      </c>
      <c r="E19">
        <v>187</v>
      </c>
      <c r="F19">
        <v>344</v>
      </c>
      <c r="G19" s="4">
        <f t="shared" si="0"/>
        <v>0.41379310344827586</v>
      </c>
    </row>
    <row r="20" spans="1:7" x14ac:dyDescent="0.2">
      <c r="A20" s="8" t="s">
        <v>2066</v>
      </c>
      <c r="C20">
        <v>4</v>
      </c>
      <c r="E20">
        <v>4</v>
      </c>
      <c r="F20">
        <v>8</v>
      </c>
      <c r="G20" s="4">
        <f t="shared" si="0"/>
        <v>0.5</v>
      </c>
    </row>
    <row r="21" spans="1:7" x14ac:dyDescent="0.2">
      <c r="A21" s="8" t="s">
        <v>2061</v>
      </c>
      <c r="B21">
        <v>6</v>
      </c>
      <c r="C21">
        <v>30</v>
      </c>
      <c r="E21">
        <v>49</v>
      </c>
      <c r="F21">
        <v>85</v>
      </c>
      <c r="G21" s="4">
        <f t="shared" si="0"/>
        <v>0.379746835443038</v>
      </c>
    </row>
    <row r="22" spans="1:7" x14ac:dyDescent="0.2">
      <c r="A22" s="8" t="s">
        <v>2050</v>
      </c>
      <c r="C22">
        <v>9</v>
      </c>
      <c r="E22">
        <v>5</v>
      </c>
      <c r="F22">
        <v>14</v>
      </c>
      <c r="G22" s="4">
        <f t="shared" si="0"/>
        <v>0.6428571428571429</v>
      </c>
    </row>
    <row r="23" spans="1:7" x14ac:dyDescent="0.2">
      <c r="A23" s="8" t="s">
        <v>2051</v>
      </c>
      <c r="B23">
        <v>1</v>
      </c>
      <c r="C23">
        <v>5</v>
      </c>
      <c r="D23">
        <v>1</v>
      </c>
      <c r="E23">
        <v>9</v>
      </c>
      <c r="F23">
        <v>16</v>
      </c>
      <c r="G23" s="4">
        <f t="shared" si="0"/>
        <v>0.35714285714285715</v>
      </c>
    </row>
    <row r="24" spans="1:7" x14ac:dyDescent="0.2">
      <c r="A24" s="8" t="s">
        <v>2052</v>
      </c>
      <c r="B24">
        <v>3</v>
      </c>
      <c r="C24">
        <v>3</v>
      </c>
      <c r="E24">
        <v>11</v>
      </c>
      <c r="F24">
        <v>17</v>
      </c>
      <c r="G24" s="4">
        <f t="shared" si="0"/>
        <v>0.21428571428571427</v>
      </c>
    </row>
    <row r="25" spans="1:7" x14ac:dyDescent="0.2">
      <c r="A25" s="8" t="s">
        <v>2067</v>
      </c>
      <c r="C25">
        <v>7</v>
      </c>
      <c r="E25">
        <v>14</v>
      </c>
      <c r="F25">
        <v>21</v>
      </c>
      <c r="G25" s="4">
        <f t="shared" si="0"/>
        <v>0.33333333333333331</v>
      </c>
    </row>
    <row r="26" spans="1:7" x14ac:dyDescent="0.2">
      <c r="A26" s="8" t="s">
        <v>2055</v>
      </c>
      <c r="B26">
        <v>1</v>
      </c>
      <c r="C26">
        <v>15</v>
      </c>
      <c r="D26">
        <v>2</v>
      </c>
      <c r="E26">
        <v>17</v>
      </c>
      <c r="F26">
        <v>35</v>
      </c>
      <c r="G26" s="4">
        <f t="shared" si="0"/>
        <v>0.46875</v>
      </c>
    </row>
    <row r="27" spans="1:7" x14ac:dyDescent="0.2">
      <c r="A27" s="8" t="s">
        <v>2068</v>
      </c>
      <c r="C27">
        <v>16</v>
      </c>
      <c r="D27">
        <v>1</v>
      </c>
      <c r="E27">
        <v>28</v>
      </c>
      <c r="F27">
        <v>45</v>
      </c>
      <c r="G27" s="4">
        <f t="shared" si="0"/>
        <v>0.36363636363636365</v>
      </c>
    </row>
    <row r="28" spans="1:7" x14ac:dyDescent="0.2">
      <c r="A28" s="8" t="s">
        <v>2069</v>
      </c>
      <c r="B28">
        <v>2</v>
      </c>
      <c r="C28">
        <v>12</v>
      </c>
      <c r="D28">
        <v>1</v>
      </c>
      <c r="E28">
        <v>36</v>
      </c>
      <c r="F28">
        <v>51</v>
      </c>
      <c r="G28" s="4">
        <f t="shared" si="0"/>
        <v>0.25</v>
      </c>
    </row>
    <row r="29" spans="1:7" x14ac:dyDescent="0.2">
      <c r="A29" s="8" t="s">
        <v>2062</v>
      </c>
      <c r="E29">
        <v>3</v>
      </c>
      <c r="F29">
        <v>3</v>
      </c>
      <c r="G29" s="4">
        <f t="shared" si="0"/>
        <v>0</v>
      </c>
    </row>
    <row r="30" spans="1:7" x14ac:dyDescent="0.2">
      <c r="A30" s="8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  <c r="G30" s="4">
        <f t="shared" si="0"/>
        <v>0.39181916038751347</v>
      </c>
    </row>
  </sheetData>
  <conditionalFormatting sqref="G6:G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E49D3-0798-7743-B644-AC8E6C373360}">
  <dimension ref="A1:G24"/>
  <sheetViews>
    <sheetView zoomScaleNormal="100" workbookViewId="0">
      <selection activeCell="A11" sqref="A11:E11"/>
      <pivotSelection pane="bottomRight" showHeader="1" extendable="1" axis="axisRow" start="5" max="13" activeRow="10" previousRow="10" click="1" r:id="rId1">
        <pivotArea dataOnly="0" fieldPosition="0">
          <references count="1">
            <reference field="13" count="1">
              <x v="6"/>
            </reference>
          </references>
        </pivotArea>
      </pivotSelection>
    </sheetView>
  </sheetViews>
  <sheetFormatPr baseColWidth="10" defaultRowHeight="16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9.5" bestFit="1" customWidth="1"/>
    <col min="5" max="6" width="10.83203125" bestFit="1" customWidth="1"/>
    <col min="7" max="7" width="29.33203125" bestFit="1" customWidth="1"/>
    <col min="8" max="8" width="9.5" bestFit="1" customWidth="1"/>
    <col min="9" max="9" width="29.33203125" bestFit="1" customWidth="1"/>
    <col min="10" max="10" width="13.6640625" bestFit="1" customWidth="1"/>
    <col min="11" max="11" width="34.1640625" bestFit="1" customWidth="1"/>
  </cols>
  <sheetData>
    <row r="1" spans="1:6" x14ac:dyDescent="0.2">
      <c r="A1" s="7" t="s">
        <v>2071</v>
      </c>
      <c r="B1" t="s">
        <v>2033</v>
      </c>
    </row>
    <row r="2" spans="1:6" x14ac:dyDescent="0.2">
      <c r="A2" s="7" t="s">
        <v>2086</v>
      </c>
      <c r="B2" t="s">
        <v>2033</v>
      </c>
    </row>
    <row r="4" spans="1:6" x14ac:dyDescent="0.2">
      <c r="A4" s="7" t="s">
        <v>2087</v>
      </c>
      <c r="B4" s="7" t="s">
        <v>2034</v>
      </c>
    </row>
    <row r="5" spans="1:6" x14ac:dyDescent="0.2">
      <c r="A5" s="7" t="s">
        <v>2036</v>
      </c>
      <c r="B5" t="s">
        <v>74</v>
      </c>
      <c r="C5" t="s">
        <v>14</v>
      </c>
      <c r="D5" t="s">
        <v>20</v>
      </c>
      <c r="E5" t="s">
        <v>2035</v>
      </c>
      <c r="F5" t="s">
        <v>2117</v>
      </c>
    </row>
    <row r="6" spans="1:6" x14ac:dyDescent="0.2">
      <c r="A6" s="8" t="s">
        <v>2074</v>
      </c>
      <c r="B6">
        <v>6</v>
      </c>
      <c r="C6">
        <v>36</v>
      </c>
      <c r="D6">
        <v>49</v>
      </c>
      <c r="E6">
        <v>91</v>
      </c>
      <c r="F6" s="4">
        <f>C6/(C6+D6)</f>
        <v>0.42352941176470588</v>
      </c>
    </row>
    <row r="7" spans="1:6" x14ac:dyDescent="0.2">
      <c r="A7" s="8" t="s">
        <v>2075</v>
      </c>
      <c r="B7">
        <v>7</v>
      </c>
      <c r="C7">
        <v>28</v>
      </c>
      <c r="D7">
        <v>44</v>
      </c>
      <c r="E7">
        <v>79</v>
      </c>
      <c r="F7" s="4">
        <f t="shared" ref="F7:F18" si="0">C7/(C7+D7)</f>
        <v>0.3888888888888889</v>
      </c>
    </row>
    <row r="8" spans="1:6" x14ac:dyDescent="0.2">
      <c r="A8" s="8" t="s">
        <v>2076</v>
      </c>
      <c r="B8">
        <v>4</v>
      </c>
      <c r="C8">
        <v>33</v>
      </c>
      <c r="D8">
        <v>49</v>
      </c>
      <c r="E8">
        <v>86</v>
      </c>
      <c r="F8" s="4">
        <f t="shared" si="0"/>
        <v>0.40243902439024393</v>
      </c>
    </row>
    <row r="9" spans="1:6" x14ac:dyDescent="0.2">
      <c r="A9" s="8" t="s">
        <v>2077</v>
      </c>
      <c r="B9">
        <v>1</v>
      </c>
      <c r="C9">
        <v>30</v>
      </c>
      <c r="D9">
        <v>46</v>
      </c>
      <c r="E9">
        <v>77</v>
      </c>
      <c r="F9" s="4">
        <f t="shared" si="0"/>
        <v>0.39473684210526316</v>
      </c>
    </row>
    <row r="10" spans="1:6" x14ac:dyDescent="0.2">
      <c r="A10" s="8" t="s">
        <v>2078</v>
      </c>
      <c r="B10">
        <v>3</v>
      </c>
      <c r="C10">
        <v>35</v>
      </c>
      <c r="D10">
        <v>46</v>
      </c>
      <c r="E10">
        <v>84</v>
      </c>
      <c r="F10" s="4">
        <f t="shared" si="0"/>
        <v>0.43209876543209874</v>
      </c>
    </row>
    <row r="11" spans="1:6" x14ac:dyDescent="0.2">
      <c r="A11" s="8" t="s">
        <v>2079</v>
      </c>
      <c r="B11">
        <v>3</v>
      </c>
      <c r="C11">
        <v>28</v>
      </c>
      <c r="D11">
        <v>55</v>
      </c>
      <c r="E11">
        <v>86</v>
      </c>
      <c r="F11" s="4">
        <f t="shared" si="0"/>
        <v>0.33734939759036142</v>
      </c>
    </row>
    <row r="12" spans="1:6" x14ac:dyDescent="0.2">
      <c r="A12" s="8" t="s">
        <v>2080</v>
      </c>
      <c r="B12">
        <v>4</v>
      </c>
      <c r="C12">
        <v>31</v>
      </c>
      <c r="D12">
        <v>58</v>
      </c>
      <c r="E12">
        <v>93</v>
      </c>
      <c r="F12" s="4">
        <f t="shared" si="0"/>
        <v>0.34831460674157305</v>
      </c>
    </row>
    <row r="13" spans="1:6" x14ac:dyDescent="0.2">
      <c r="A13" s="8" t="s">
        <v>2081</v>
      </c>
      <c r="B13">
        <v>8</v>
      </c>
      <c r="C13">
        <v>35</v>
      </c>
      <c r="D13">
        <v>41</v>
      </c>
      <c r="E13">
        <v>84</v>
      </c>
      <c r="F13" s="4">
        <f t="shared" si="0"/>
        <v>0.46052631578947367</v>
      </c>
    </row>
    <row r="14" spans="1:6" x14ac:dyDescent="0.2">
      <c r="A14" s="8" t="s">
        <v>2082</v>
      </c>
      <c r="B14">
        <v>5</v>
      </c>
      <c r="C14">
        <v>23</v>
      </c>
      <c r="D14">
        <v>45</v>
      </c>
      <c r="E14">
        <v>73</v>
      </c>
      <c r="F14" s="4">
        <f t="shared" si="0"/>
        <v>0.33823529411764708</v>
      </c>
    </row>
    <row r="15" spans="1:6" x14ac:dyDescent="0.2">
      <c r="A15" s="8" t="s">
        <v>2083</v>
      </c>
      <c r="B15">
        <v>6</v>
      </c>
      <c r="C15">
        <v>26</v>
      </c>
      <c r="D15">
        <v>45</v>
      </c>
      <c r="E15">
        <v>77</v>
      </c>
      <c r="F15" s="4">
        <f t="shared" si="0"/>
        <v>0.36619718309859156</v>
      </c>
    </row>
    <row r="16" spans="1:6" x14ac:dyDescent="0.2">
      <c r="A16" s="8" t="s">
        <v>2084</v>
      </c>
      <c r="B16">
        <v>3</v>
      </c>
      <c r="C16">
        <v>27</v>
      </c>
      <c r="D16">
        <v>45</v>
      </c>
      <c r="E16">
        <v>75</v>
      </c>
      <c r="F16" s="4">
        <f t="shared" si="0"/>
        <v>0.375</v>
      </c>
    </row>
    <row r="17" spans="1:7" x14ac:dyDescent="0.2">
      <c r="A17" s="8" t="s">
        <v>2085</v>
      </c>
      <c r="B17">
        <v>7</v>
      </c>
      <c r="C17">
        <v>32</v>
      </c>
      <c r="D17">
        <v>42</v>
      </c>
      <c r="E17">
        <v>81</v>
      </c>
      <c r="F17" s="4">
        <f t="shared" si="0"/>
        <v>0.43243243243243246</v>
      </c>
    </row>
    <row r="18" spans="1:7" x14ac:dyDescent="0.2">
      <c r="A18" s="8" t="s">
        <v>2035</v>
      </c>
      <c r="B18">
        <v>57</v>
      </c>
      <c r="C18">
        <v>364</v>
      </c>
      <c r="D18">
        <v>565</v>
      </c>
      <c r="E18">
        <v>986</v>
      </c>
      <c r="F18" s="4">
        <f t="shared" si="0"/>
        <v>0.39181916038751347</v>
      </c>
    </row>
    <row r="20" spans="1:7" x14ac:dyDescent="0.2">
      <c r="E20">
        <f>SUM(E11:E12)/GETPIVOTDATA("outcome",$A$4)</f>
        <v>0.18154158215010141</v>
      </c>
    </row>
    <row r="24" spans="1:7" x14ac:dyDescent="0.2">
      <c r="G24" s="15"/>
    </row>
  </sheetData>
  <conditionalFormatting sqref="F6:F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608C8-0E61-0E42-9FCD-E791E4F74E48}">
  <dimension ref="A1:J16"/>
  <sheetViews>
    <sheetView topLeftCell="A2" zoomScaleNormal="100" workbookViewId="0">
      <selection activeCell="A4" sqref="A4:J4"/>
    </sheetView>
  </sheetViews>
  <sheetFormatPr baseColWidth="10" defaultRowHeight="16" x14ac:dyDescent="0.2"/>
  <cols>
    <col min="1" max="1" width="28.6640625" customWidth="1"/>
    <col min="2" max="3" width="13" hidden="1" customWidth="1"/>
    <col min="4" max="4" width="17" bestFit="1" customWidth="1"/>
    <col min="5" max="5" width="13.33203125" bestFit="1" customWidth="1"/>
    <col min="6" max="6" width="16.33203125" bestFit="1" customWidth="1"/>
    <col min="7" max="7" width="12.33203125" bestFit="1" customWidth="1"/>
    <col min="8" max="8" width="19.5" bestFit="1" customWidth="1"/>
    <col min="9" max="9" width="15.83203125" bestFit="1" customWidth="1"/>
    <col min="10" max="10" width="18.33203125" bestFit="1" customWidth="1"/>
  </cols>
  <sheetData>
    <row r="1" spans="1:10" hidden="1" x14ac:dyDescent="0.2">
      <c r="A1" s="1"/>
      <c r="B1" s="1"/>
      <c r="C1" s="1"/>
      <c r="D1" s="1" t="s">
        <v>20</v>
      </c>
      <c r="E1" s="1" t="s">
        <v>14</v>
      </c>
      <c r="F1" s="1" t="s">
        <v>74</v>
      </c>
      <c r="G1" s="1"/>
      <c r="H1" s="1"/>
      <c r="I1" s="1"/>
      <c r="J1" s="1"/>
    </row>
    <row r="2" spans="1:10" x14ac:dyDescent="0.2">
      <c r="A2" s="1" t="s">
        <v>2088</v>
      </c>
      <c r="B2" s="1" t="s">
        <v>2108</v>
      </c>
      <c r="C2" s="1" t="s">
        <v>2109</v>
      </c>
      <c r="D2" s="1" t="s">
        <v>2089</v>
      </c>
      <c r="E2" s="1" t="s">
        <v>2090</v>
      </c>
      <c r="F2" s="1" t="s">
        <v>2107</v>
      </c>
      <c r="G2" s="1" t="s">
        <v>2091</v>
      </c>
      <c r="H2" s="1" t="s">
        <v>2092</v>
      </c>
      <c r="I2" s="1" t="s">
        <v>2093</v>
      </c>
      <c r="J2" s="1" t="s">
        <v>2094</v>
      </c>
    </row>
    <row r="3" spans="1:10" x14ac:dyDescent="0.2">
      <c r="A3" t="s">
        <v>2095</v>
      </c>
      <c r="B3">
        <v>0</v>
      </c>
      <c r="C3">
        <v>999</v>
      </c>
      <c r="D3">
        <f>COUNTIFS(Crowdfunding!$D:$D,"&gt;="&amp;$B3,Crowdfunding!$D:$D,"&lt;="&amp;$C3,Crowdfunding!$G:$G,"="&amp;D$1)</f>
        <v>30</v>
      </c>
      <c r="E3">
        <f>COUNTIFS(Crowdfunding!$D:$D,"&gt;="&amp;$B3,Crowdfunding!$D:$D,"&lt;="&amp;$C3,Crowdfunding!$G:$G,"="&amp;E$1)</f>
        <v>20</v>
      </c>
      <c r="F3">
        <f>COUNTIFS(Crowdfunding!$D:$D,"&gt;="&amp;$B3,Crowdfunding!$D:$D,"&lt;="&amp;$C3,Crowdfunding!$G:$G,"="&amp;F$1)</f>
        <v>1</v>
      </c>
      <c r="G3">
        <f>SUM(D3:F3)</f>
        <v>51</v>
      </c>
      <c r="H3" s="4">
        <f>D3/$G3</f>
        <v>0.58823529411764708</v>
      </c>
      <c r="I3" s="4">
        <f>E3/$G3</f>
        <v>0.39215686274509803</v>
      </c>
      <c r="J3" s="4">
        <f>F3/$G3</f>
        <v>1.9607843137254902E-2</v>
      </c>
    </row>
    <row r="4" spans="1:10" x14ac:dyDescent="0.2">
      <c r="A4" t="s">
        <v>2096</v>
      </c>
      <c r="B4">
        <v>1000</v>
      </c>
      <c r="C4">
        <v>4999</v>
      </c>
      <c r="D4">
        <f>COUNTIFS(Crowdfunding!$D:$D,"&gt;="&amp;$B4,Crowdfunding!$D:$D,"&lt;="&amp;$C4,Crowdfunding!$G:$G,"="&amp;D$1)</f>
        <v>191</v>
      </c>
      <c r="E4">
        <f>COUNTIFS(Crowdfunding!$D:$D,"&gt;="&amp;$B4,Crowdfunding!$D:$D,"&lt;="&amp;$C4,Crowdfunding!$G:$G,"="&amp;E$1)</f>
        <v>38</v>
      </c>
      <c r="F4">
        <f>COUNTIFS(Crowdfunding!$D:$D,"&gt;="&amp;$B4,Crowdfunding!$D:$D,"&lt;="&amp;$C4,Crowdfunding!$G:$G,"="&amp;F$1)</f>
        <v>2</v>
      </c>
      <c r="G4">
        <f t="shared" ref="G4:G14" si="0">SUM(D4:F4)</f>
        <v>231</v>
      </c>
      <c r="H4" s="4">
        <f t="shared" ref="H4:H14" si="1">D4/$G4</f>
        <v>0.82683982683982682</v>
      </c>
      <c r="I4" s="4">
        <f t="shared" ref="I4:I14" si="2">E4/$G4</f>
        <v>0.16450216450216451</v>
      </c>
      <c r="J4" s="4">
        <f t="shared" ref="J4:J14" si="3">F4/$G4</f>
        <v>8.658008658008658E-3</v>
      </c>
    </row>
    <row r="5" spans="1:10" x14ac:dyDescent="0.2">
      <c r="A5" t="s">
        <v>2097</v>
      </c>
      <c r="B5">
        <v>5000</v>
      </c>
      <c r="C5">
        <v>9999</v>
      </c>
      <c r="D5">
        <f>COUNTIFS(Crowdfunding!$D:$D,"&gt;="&amp;$B5,Crowdfunding!$D:$D,"&lt;="&amp;$C5,Crowdfunding!$G:$G,"="&amp;D$1)</f>
        <v>164</v>
      </c>
      <c r="E5">
        <f>COUNTIFS(Crowdfunding!$D:$D,"&gt;="&amp;$B5,Crowdfunding!$D:$D,"&lt;="&amp;$C5,Crowdfunding!$G:$G,"="&amp;E$1)</f>
        <v>126</v>
      </c>
      <c r="F5">
        <f>COUNTIFS(Crowdfunding!$D:$D,"&gt;="&amp;$B5,Crowdfunding!$D:$D,"&lt;="&amp;$C5,Crowdfunding!$G:$G,"="&amp;F$1)</f>
        <v>25</v>
      </c>
      <c r="G5">
        <f t="shared" si="0"/>
        <v>315</v>
      </c>
      <c r="H5" s="4">
        <f t="shared" si="1"/>
        <v>0.52063492063492067</v>
      </c>
      <c r="I5" s="4">
        <f t="shared" si="2"/>
        <v>0.4</v>
      </c>
      <c r="J5" s="4">
        <f t="shared" si="3"/>
        <v>7.9365079365079361E-2</v>
      </c>
    </row>
    <row r="6" spans="1:10" x14ac:dyDescent="0.2">
      <c r="A6" t="s">
        <v>2098</v>
      </c>
      <c r="B6">
        <v>10000</v>
      </c>
      <c r="C6">
        <v>14999</v>
      </c>
      <c r="D6">
        <f>COUNTIFS(Crowdfunding!$D:$D,"&gt;="&amp;$B6,Crowdfunding!$D:$D,"&lt;="&amp;$C6,Crowdfunding!$G:$G,"="&amp;D$1)</f>
        <v>4</v>
      </c>
      <c r="E6">
        <f>COUNTIFS(Crowdfunding!$D:$D,"&gt;="&amp;$B6,Crowdfunding!$D:$D,"&lt;="&amp;$C6,Crowdfunding!$G:$G,"="&amp;E$1)</f>
        <v>5</v>
      </c>
      <c r="F6">
        <f>COUNTIFS(Crowdfunding!$D:$D,"&gt;="&amp;$B6,Crowdfunding!$D:$D,"&lt;="&amp;$C6,Crowdfunding!$G:$G,"="&amp;F$1)</f>
        <v>0</v>
      </c>
      <c r="G6">
        <f t="shared" si="0"/>
        <v>9</v>
      </c>
      <c r="H6" s="4">
        <f t="shared" si="1"/>
        <v>0.44444444444444442</v>
      </c>
      <c r="I6" s="4">
        <f t="shared" si="2"/>
        <v>0.55555555555555558</v>
      </c>
      <c r="J6" s="4">
        <f t="shared" si="3"/>
        <v>0</v>
      </c>
    </row>
    <row r="7" spans="1:10" x14ac:dyDescent="0.2">
      <c r="A7" t="s">
        <v>2099</v>
      </c>
      <c r="B7">
        <v>15000</v>
      </c>
      <c r="C7">
        <v>19999</v>
      </c>
      <c r="D7">
        <f>COUNTIFS(Crowdfunding!$D:$D,"&gt;="&amp;$B7,Crowdfunding!$D:$D,"&lt;="&amp;$C7,Crowdfunding!$G:$G,"="&amp;D$1)</f>
        <v>10</v>
      </c>
      <c r="E7">
        <f>COUNTIFS(Crowdfunding!$D:$D,"&gt;="&amp;$B7,Crowdfunding!$D:$D,"&lt;="&amp;$C7,Crowdfunding!$G:$G,"="&amp;E$1)</f>
        <v>0</v>
      </c>
      <c r="F7">
        <f>COUNTIFS(Crowdfunding!$D:$D,"&gt;="&amp;$B7,Crowdfunding!$D:$D,"&lt;="&amp;$C7,Crowdfunding!$G:$G,"="&amp;F$1)</f>
        <v>0</v>
      </c>
      <c r="G7">
        <f t="shared" si="0"/>
        <v>10</v>
      </c>
      <c r="H7" s="4">
        <f t="shared" si="1"/>
        <v>1</v>
      </c>
      <c r="I7" s="4">
        <f t="shared" si="2"/>
        <v>0</v>
      </c>
      <c r="J7" s="4">
        <f t="shared" si="3"/>
        <v>0</v>
      </c>
    </row>
    <row r="8" spans="1:10" x14ac:dyDescent="0.2">
      <c r="A8" t="s">
        <v>2100</v>
      </c>
      <c r="B8">
        <v>20000</v>
      </c>
      <c r="C8">
        <v>24999</v>
      </c>
      <c r="D8">
        <f>COUNTIFS(Crowdfunding!$D:$D,"&gt;="&amp;$B8,Crowdfunding!$D:$D,"&lt;="&amp;$C8,Crowdfunding!$G:$G,"="&amp;D$1)</f>
        <v>7</v>
      </c>
      <c r="E8">
        <f>COUNTIFS(Crowdfunding!$D:$D,"&gt;="&amp;$B8,Crowdfunding!$D:$D,"&lt;="&amp;$C8,Crowdfunding!$G:$G,"="&amp;E$1)</f>
        <v>0</v>
      </c>
      <c r="F8">
        <f>COUNTIFS(Crowdfunding!$D:$D,"&gt;="&amp;$B8,Crowdfunding!$D:$D,"&lt;="&amp;$C8,Crowdfunding!$G:$G,"="&amp;F$1)</f>
        <v>0</v>
      </c>
      <c r="G8">
        <f t="shared" si="0"/>
        <v>7</v>
      </c>
      <c r="H8" s="4">
        <f t="shared" si="1"/>
        <v>1</v>
      </c>
      <c r="I8" s="4">
        <f t="shared" si="2"/>
        <v>0</v>
      </c>
      <c r="J8" s="4">
        <f t="shared" si="3"/>
        <v>0</v>
      </c>
    </row>
    <row r="9" spans="1:10" x14ac:dyDescent="0.2">
      <c r="A9" t="s">
        <v>2102</v>
      </c>
      <c r="B9">
        <v>25000</v>
      </c>
      <c r="C9">
        <v>29999</v>
      </c>
      <c r="D9">
        <f>COUNTIFS(Crowdfunding!$D:$D,"&gt;="&amp;$B9,Crowdfunding!$D:$D,"&lt;="&amp;$C9,Crowdfunding!$G:$G,"="&amp;D$1)</f>
        <v>11</v>
      </c>
      <c r="E9">
        <f>COUNTIFS(Crowdfunding!$D:$D,"&gt;="&amp;$B9,Crowdfunding!$D:$D,"&lt;="&amp;$C9,Crowdfunding!$G:$G,"="&amp;E$1)</f>
        <v>3</v>
      </c>
      <c r="F9">
        <f>COUNTIFS(Crowdfunding!$D:$D,"&gt;="&amp;$B9,Crowdfunding!$D:$D,"&lt;="&amp;$C9,Crowdfunding!$G:$G,"="&amp;F$1)</f>
        <v>0</v>
      </c>
      <c r="G9">
        <f t="shared" si="0"/>
        <v>14</v>
      </c>
      <c r="H9" s="4">
        <f t="shared" si="1"/>
        <v>0.7857142857142857</v>
      </c>
      <c r="I9" s="4">
        <f t="shared" si="2"/>
        <v>0.21428571428571427</v>
      </c>
      <c r="J9" s="4">
        <f t="shared" si="3"/>
        <v>0</v>
      </c>
    </row>
    <row r="10" spans="1:10" x14ac:dyDescent="0.2">
      <c r="A10" t="s">
        <v>2101</v>
      </c>
      <c r="B10">
        <v>30000</v>
      </c>
      <c r="C10">
        <v>34999</v>
      </c>
      <c r="D10">
        <f>COUNTIFS(Crowdfunding!$D:$D,"&gt;="&amp;$B10,Crowdfunding!$D:$D,"&lt;="&amp;$C10,Crowdfunding!$G:$G,"="&amp;D$1)</f>
        <v>7</v>
      </c>
      <c r="E10">
        <f>COUNTIFS(Crowdfunding!$D:$D,"&gt;="&amp;$B10,Crowdfunding!$D:$D,"&lt;="&amp;$C10,Crowdfunding!$G:$G,"="&amp;E$1)</f>
        <v>0</v>
      </c>
      <c r="F10">
        <f>COUNTIFS(Crowdfunding!$D:$D,"&gt;="&amp;$B10,Crowdfunding!$D:$D,"&lt;="&amp;$C10,Crowdfunding!$G:$G,"="&amp;F$1)</f>
        <v>0</v>
      </c>
      <c r="G10">
        <f t="shared" si="0"/>
        <v>7</v>
      </c>
      <c r="H10" s="4">
        <f t="shared" si="1"/>
        <v>1</v>
      </c>
      <c r="I10" s="4">
        <f t="shared" si="2"/>
        <v>0</v>
      </c>
      <c r="J10" s="4">
        <f t="shared" si="3"/>
        <v>0</v>
      </c>
    </row>
    <row r="11" spans="1:10" x14ac:dyDescent="0.2">
      <c r="A11" t="s">
        <v>2103</v>
      </c>
      <c r="B11">
        <v>35000</v>
      </c>
      <c r="C11">
        <v>39999</v>
      </c>
      <c r="D11">
        <f>COUNTIFS(Crowdfunding!$D:$D,"&gt;="&amp;$B11,Crowdfunding!$D:$D,"&lt;="&amp;$C11,Crowdfunding!$G:$G,"="&amp;D$1)</f>
        <v>8</v>
      </c>
      <c r="E11">
        <f>COUNTIFS(Crowdfunding!$D:$D,"&gt;="&amp;$B11,Crowdfunding!$D:$D,"&lt;="&amp;$C11,Crowdfunding!$G:$G,"="&amp;E$1)</f>
        <v>3</v>
      </c>
      <c r="F11">
        <f>COUNTIFS(Crowdfunding!$D:$D,"&gt;="&amp;$B11,Crowdfunding!$D:$D,"&lt;="&amp;$C11,Crowdfunding!$G:$G,"="&amp;F$1)</f>
        <v>1</v>
      </c>
      <c r="G11">
        <f t="shared" si="0"/>
        <v>12</v>
      </c>
      <c r="H11" s="4">
        <f t="shared" si="1"/>
        <v>0.66666666666666663</v>
      </c>
      <c r="I11" s="4">
        <f t="shared" si="2"/>
        <v>0.25</v>
      </c>
      <c r="J11" s="4">
        <f t="shared" si="3"/>
        <v>8.3333333333333329E-2</v>
      </c>
    </row>
    <row r="12" spans="1:10" x14ac:dyDescent="0.2">
      <c r="A12" t="s">
        <v>2104</v>
      </c>
      <c r="B12">
        <v>40000</v>
      </c>
      <c r="C12">
        <v>44999</v>
      </c>
      <c r="D12">
        <f>COUNTIFS(Crowdfunding!$D:$D,"&gt;="&amp;$B12,Crowdfunding!$D:$D,"&lt;="&amp;$C12,Crowdfunding!$G:$G,"="&amp;D$1)</f>
        <v>11</v>
      </c>
      <c r="E12">
        <f>COUNTIFS(Crowdfunding!$D:$D,"&gt;="&amp;$B12,Crowdfunding!$D:$D,"&lt;="&amp;$C12,Crowdfunding!$G:$G,"="&amp;E$1)</f>
        <v>3</v>
      </c>
      <c r="F12">
        <f>COUNTIFS(Crowdfunding!$D:$D,"&gt;="&amp;$B12,Crowdfunding!$D:$D,"&lt;="&amp;$C12,Crowdfunding!$G:$G,"="&amp;F$1)</f>
        <v>0</v>
      </c>
      <c r="G12">
        <f t="shared" si="0"/>
        <v>14</v>
      </c>
      <c r="H12" s="4">
        <f t="shared" si="1"/>
        <v>0.7857142857142857</v>
      </c>
      <c r="I12" s="4">
        <f t="shared" si="2"/>
        <v>0.21428571428571427</v>
      </c>
      <c r="J12" s="4">
        <f t="shared" si="3"/>
        <v>0</v>
      </c>
    </row>
    <row r="13" spans="1:10" x14ac:dyDescent="0.2">
      <c r="A13" t="s">
        <v>2105</v>
      </c>
      <c r="B13">
        <v>45000</v>
      </c>
      <c r="C13">
        <v>49999</v>
      </c>
      <c r="D13">
        <f>COUNTIFS(Crowdfunding!$D:$D,"&gt;="&amp;$B13,Crowdfunding!$D:$D,"&lt;="&amp;$C13,Crowdfunding!$G:$G,"="&amp;D$1)</f>
        <v>8</v>
      </c>
      <c r="E13">
        <f>COUNTIFS(Crowdfunding!$D:$D,"&gt;="&amp;$B13,Crowdfunding!$D:$D,"&lt;="&amp;$C13,Crowdfunding!$G:$G,"="&amp;E$1)</f>
        <v>3</v>
      </c>
      <c r="F13">
        <f>COUNTIFS(Crowdfunding!$D:$D,"&gt;="&amp;$B13,Crowdfunding!$D:$D,"&lt;="&amp;$C13,Crowdfunding!$G:$G,"="&amp;F$1)</f>
        <v>0</v>
      </c>
      <c r="G13">
        <f t="shared" si="0"/>
        <v>11</v>
      </c>
      <c r="H13" s="4">
        <f t="shared" si="1"/>
        <v>0.72727272727272729</v>
      </c>
      <c r="I13" s="4">
        <f t="shared" si="2"/>
        <v>0.27272727272727271</v>
      </c>
      <c r="J13" s="4">
        <f t="shared" si="3"/>
        <v>0</v>
      </c>
    </row>
    <row r="14" spans="1:10" x14ac:dyDescent="0.2">
      <c r="A14" t="s">
        <v>2106</v>
      </c>
      <c r="B14">
        <v>50000</v>
      </c>
      <c r="C14">
        <v>99999999</v>
      </c>
      <c r="D14">
        <f>COUNTIFS(Crowdfunding!$D:$D,"&gt;="&amp;$B14,Crowdfunding!$D:$D,"&lt;="&amp;$C14,Crowdfunding!$G:$G,"="&amp;D$1)</f>
        <v>114</v>
      </c>
      <c r="E14">
        <f>COUNTIFS(Crowdfunding!$D:$D,"&gt;="&amp;$B14,Crowdfunding!$D:$D,"&lt;="&amp;$C14,Crowdfunding!$G:$G,"="&amp;E$1)</f>
        <v>163</v>
      </c>
      <c r="F14">
        <f>COUNTIFS(Crowdfunding!$D:$D,"&gt;="&amp;$B14,Crowdfunding!$D:$D,"&lt;="&amp;$C14,Crowdfunding!$G:$G,"="&amp;F$1)</f>
        <v>28</v>
      </c>
      <c r="G14">
        <f t="shared" si="0"/>
        <v>305</v>
      </c>
      <c r="H14" s="4">
        <f t="shared" si="1"/>
        <v>0.3737704918032787</v>
      </c>
      <c r="I14" s="4">
        <f t="shared" si="2"/>
        <v>0.53442622950819674</v>
      </c>
      <c r="J14" s="4">
        <f t="shared" si="3"/>
        <v>9.1803278688524587E-2</v>
      </c>
    </row>
    <row r="15" spans="1:10" x14ac:dyDescent="0.2">
      <c r="A15" s="16" t="s">
        <v>2118</v>
      </c>
      <c r="B15" s="16"/>
      <c r="C15" s="16"/>
      <c r="D15" s="16">
        <f>SUM(D3:D14)</f>
        <v>565</v>
      </c>
      <c r="E15" s="16">
        <f t="shared" ref="E15:G15" si="4">SUM(E3:E14)</f>
        <v>364</v>
      </c>
      <c r="F15" s="16">
        <f t="shared" si="4"/>
        <v>57</v>
      </c>
      <c r="G15" s="16">
        <f t="shared" si="4"/>
        <v>986</v>
      </c>
      <c r="H15" s="17">
        <f t="shared" ref="H15" si="5">D15/$G15</f>
        <v>0.57302231237322521</v>
      </c>
      <c r="I15" s="17">
        <f t="shared" ref="I15" si="6">E15/$G15</f>
        <v>0.36916835699797163</v>
      </c>
      <c r="J15" s="17">
        <f t="shared" ref="J15" si="7">F15/$G15</f>
        <v>5.7809330628803245E-2</v>
      </c>
    </row>
    <row r="16" spans="1:10" x14ac:dyDescent="0.2">
      <c r="G16" s="18"/>
    </row>
  </sheetData>
  <conditionalFormatting sqref="G3:G14 G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 (original)</vt:lpstr>
      <vt:lpstr>Crowdfunding</vt:lpstr>
      <vt:lpstr>Summary Stats</vt:lpstr>
      <vt:lpstr>Category</vt:lpstr>
      <vt:lpstr>Subcategory</vt:lpstr>
      <vt:lpstr>Created</vt:lpstr>
      <vt:lpstr>Goal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Jacob Field</cp:lastModifiedBy>
  <dcterms:created xsi:type="dcterms:W3CDTF">2021-09-29T18:52:28Z</dcterms:created>
  <dcterms:modified xsi:type="dcterms:W3CDTF">2023-09-16T19:11:03Z</dcterms:modified>
</cp:coreProperties>
</file>